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490" activeTab="2"/>
  </bookViews>
  <sheets>
    <sheet name="1日目" sheetId="1" r:id="rId1"/>
    <sheet name="１日目順位" sheetId="2" r:id="rId2"/>
    <sheet name="２日目 " sheetId="3" r:id="rId3"/>
    <sheet name="２日目順位 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<sst xmlns="http://schemas.openxmlformats.org/spreadsheetml/2006/main" count="374" uniqueCount="137">
  <si>
    <t>Ａ①</t>
  </si>
  <si>
    <t>Ｂ①</t>
  </si>
  <si>
    <t>Ｃ①</t>
  </si>
  <si>
    <t>Ｃ②</t>
  </si>
  <si>
    <t>Ａ②</t>
  </si>
  <si>
    <t>Ｂ②</t>
  </si>
  <si>
    <t>Ｃ③</t>
  </si>
  <si>
    <t>Ｄ③</t>
  </si>
  <si>
    <t>Ｂ③</t>
  </si>
  <si>
    <t>Ａ③</t>
  </si>
  <si>
    <t>Ｂ④</t>
  </si>
  <si>
    <t>Ｃ④</t>
  </si>
  <si>
    <t>Ｄ④</t>
  </si>
  <si>
    <t>Ａ④</t>
  </si>
  <si>
    <t>①　９：００～</t>
  </si>
  <si>
    <t>②１０：００～</t>
  </si>
  <si>
    <t>③１１：００～</t>
  </si>
  <si>
    <t>④１２：００～</t>
  </si>
  <si>
    <t>Ｄ①</t>
  </si>
  <si>
    <t>Ｄ②</t>
  </si>
  <si>
    <t>Ａ⑤　　　　　Ｂ⑤</t>
  </si>
  <si>
    <t>Ｃ⑤　　　　　　Ｄ⑤</t>
  </si>
  <si>
    <t>Ａ⑥　　　　　Ｂ⑥</t>
  </si>
  <si>
    <t>Ｃ⑥　　　　　Ｄ⑥</t>
  </si>
  <si>
    <t>Ａコート</t>
  </si>
  <si>
    <t>ＶＳ</t>
  </si>
  <si>
    <t>Ｂコート</t>
  </si>
  <si>
    <t>Ｃコート</t>
  </si>
  <si>
    <t>審　判</t>
  </si>
  <si>
    <t>Ｄコート</t>
  </si>
  <si>
    <t>チーム名</t>
  </si>
  <si>
    <t>敗</t>
  </si>
  <si>
    <t>勝ち点</t>
  </si>
  <si>
    <t>総得点</t>
  </si>
  <si>
    <t>失点</t>
  </si>
  <si>
    <t>得失点</t>
  </si>
  <si>
    <t>順位</t>
  </si>
  <si>
    <t>―</t>
  </si>
  <si>
    <t>＜　１日目　＞</t>
  </si>
  <si>
    <t>あ　パート</t>
  </si>
  <si>
    <t>勝（３）</t>
  </si>
  <si>
    <t>分（１）</t>
  </si>
  <si>
    <t>い　パート</t>
  </si>
  <si>
    <t>う　パート</t>
  </si>
  <si>
    <t>え　パート</t>
  </si>
  <si>
    <t>⑤１４：００～</t>
  </si>
  <si>
    <t>⑥１５：００～</t>
  </si>
  <si>
    <t>市来</t>
  </si>
  <si>
    <t>伊集院北</t>
  </si>
  <si>
    <t>東市来</t>
  </si>
  <si>
    <t>伊集院</t>
  </si>
  <si>
    <t>帖佐</t>
  </si>
  <si>
    <t>松元</t>
  </si>
  <si>
    <t>Ｕ１４東市来フェスタ２０１５　　　　１月１０日（土）　　　　　　　　</t>
  </si>
  <si>
    <t>あ１</t>
  </si>
  <si>
    <t>あ１</t>
  </si>
  <si>
    <t>い１</t>
  </si>
  <si>
    <t>い１</t>
  </si>
  <si>
    <t>う１</t>
  </si>
  <si>
    <t>う１</t>
  </si>
  <si>
    <t>え１</t>
  </si>
  <si>
    <t>え１</t>
  </si>
  <si>
    <t>あ２</t>
  </si>
  <si>
    <t>あ２</t>
  </si>
  <si>
    <t>い２</t>
  </si>
  <si>
    <t>い２</t>
  </si>
  <si>
    <t>ＶＳ</t>
  </si>
  <si>
    <t>①　９：００～</t>
  </si>
  <si>
    <t>う２</t>
  </si>
  <si>
    <t>②１０：００～</t>
  </si>
  <si>
    <t>え２</t>
  </si>
  <si>
    <t>あ３</t>
  </si>
  <si>
    <t>い３</t>
  </si>
  <si>
    <t>い３</t>
  </si>
  <si>
    <t>う３</t>
  </si>
  <si>
    <t>え３</t>
  </si>
  <si>
    <t>あ４</t>
  </si>
  <si>
    <t>い４</t>
  </si>
  <si>
    <t>う４</t>
  </si>
  <si>
    <t>え４</t>
  </si>
  <si>
    <t>Ａ③</t>
  </si>
  <si>
    <t>Ｃ③</t>
  </si>
  <si>
    <t>う２</t>
  </si>
  <si>
    <t>②１０：００～</t>
  </si>
  <si>
    <t>え２</t>
  </si>
  <si>
    <t>③１１：００～</t>
  </si>
  <si>
    <t>あ３</t>
  </si>
  <si>
    <t>④１２：００～</t>
  </si>
  <si>
    <t>ＶＳ</t>
  </si>
  <si>
    <t>⑤１４：００～</t>
  </si>
  <si>
    <t>う３</t>
  </si>
  <si>
    <t>⑥１５：００～</t>
  </si>
  <si>
    <t>ＶＳ</t>
  </si>
  <si>
    <t>え３</t>
  </si>
  <si>
    <t>あ４</t>
  </si>
  <si>
    <t>Ｃ④</t>
  </si>
  <si>
    <t>い４</t>
  </si>
  <si>
    <t>Ａ⑥　　　　　Ｂ⑥</t>
  </si>
  <si>
    <t>Ｃ⑥　　　　　Ｄ⑥</t>
  </si>
  <si>
    <t>う４</t>
  </si>
  <si>
    <t>Ａ②</t>
  </si>
  <si>
    <t>Ｂ②</t>
  </si>
  <si>
    <t>Ｃ②</t>
  </si>
  <si>
    <t>Ｄ②</t>
  </si>
  <si>
    <t>え４</t>
  </si>
  <si>
    <t>Ｂ④</t>
  </si>
  <si>
    <t>Ｄ④</t>
  </si>
  <si>
    <t>Ｂコート</t>
  </si>
  <si>
    <t>Ｄコート</t>
  </si>
  <si>
    <t>①　９：００～</t>
  </si>
  <si>
    <t>Ｕ１４東市来フェスタ２０１５　　　　　１月１１日（日）　　　　　　　　　</t>
  </si>
  <si>
    <t>１位パート</t>
  </si>
  <si>
    <t>２位パート</t>
  </si>
  <si>
    <t>３位パート</t>
  </si>
  <si>
    <t>４位パート</t>
  </si>
  <si>
    <t>アラーラ</t>
  </si>
  <si>
    <t>パルティーダＵ－１３</t>
  </si>
  <si>
    <t>パルティーダＵ－１４</t>
  </si>
  <si>
    <t>西紫原</t>
  </si>
  <si>
    <t>坂元</t>
  </si>
  <si>
    <t>ＳＳアドバンス</t>
  </si>
  <si>
    <t>太陽ＳＣ</t>
  </si>
  <si>
    <t>明和</t>
  </si>
  <si>
    <t>ディアマント　Ａ</t>
  </si>
  <si>
    <t>ディアマント　Ｂ</t>
  </si>
  <si>
    <t>①　９：３０～</t>
  </si>
  <si>
    <t>①　９：３０～</t>
  </si>
  <si>
    <t>②１０：３０～</t>
  </si>
  <si>
    <t>②１０：３０～</t>
  </si>
  <si>
    <t>③１１：３０～</t>
  </si>
  <si>
    <t>③１１：３０～</t>
  </si>
  <si>
    <t>④１２：３０～</t>
  </si>
  <si>
    <t>④１２：３０～</t>
  </si>
  <si>
    <t>⑤１４：３０～</t>
  </si>
  <si>
    <t>⑤１４：３０～</t>
  </si>
  <si>
    <t>⑥１５：３０～</t>
  </si>
  <si>
    <t>⑥１５：３０～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</si>
</sst>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 style="thin"/>
      <right/>
      <top/>
      <bottom style="thin"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Alignment="1">
      <alignment horizontal="right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0" xfId="0" applyFill="1" applyAlignment="1">
      <alignment horizontal="left" vertical="center"/>
    </xf>
    <xf numFmtId="0" fontId="0" fillId="35" borderId="10" xfId="0" applyFill="1" applyBorder="1" applyAlignment="1">
      <alignment horizontal="center" vertical="center" shrinkToFit="1"/>
    </xf>
    <xf numFmtId="0" fontId="0" fillId="35" borderId="0" xfId="0" applyFill="1" applyAlignment="1">
      <alignment horizontal="right" vertical="center"/>
    </xf>
    <xf numFmtId="0" fontId="0" fillId="36" borderId="0" xfId="0" applyFill="1" applyAlignment="1">
      <alignment horizontal="left" vertical="center"/>
    </xf>
    <xf numFmtId="0" fontId="0" fillId="36" borderId="10" xfId="0" applyFill="1" applyBorder="1" applyAlignment="1">
      <alignment horizontal="center" vertical="center" shrinkToFit="1"/>
    </xf>
    <xf numFmtId="0" fontId="0" fillId="37" borderId="0" xfId="0" applyFill="1" applyAlignment="1">
      <alignment horizontal="right" vertical="center"/>
    </xf>
    <xf numFmtId="0" fontId="0" fillId="37" borderId="10" xfId="0" applyFill="1" applyBorder="1" applyAlignment="1">
      <alignment horizontal="center" vertical="center" shrinkToFit="1"/>
    </xf>
    <xf numFmtId="0" fontId="0" fillId="38" borderId="0" xfId="0" applyFill="1" applyAlignment="1">
      <alignment horizontal="left" vertical="center"/>
    </xf>
    <xf numFmtId="0" fontId="0" fillId="38" borderId="10" xfId="0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 vertical="center" shrinkToFit="1"/>
    </xf>
    <xf numFmtId="0" fontId="0" fillId="19" borderId="0" xfId="0" applyFill="1" applyAlignment="1">
      <alignment horizontal="right" vertical="center"/>
    </xf>
    <xf numFmtId="0" fontId="0" fillId="18" borderId="10" xfId="0" applyFill="1" applyBorder="1" applyAlignment="1">
      <alignment horizontal="center" vertical="center" shrinkToFit="1"/>
    </xf>
    <xf numFmtId="0" fontId="0" fillId="16" borderId="10" xfId="0" applyFill="1" applyBorder="1" applyAlignment="1">
      <alignment horizontal="center" vertical="center" shrinkToFit="1"/>
    </xf>
    <xf numFmtId="0" fontId="0" fillId="9" borderId="10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40" borderId="0" xfId="0" applyFill="1" applyAlignment="1">
      <alignment horizontal="left" vertical="center"/>
    </xf>
    <xf numFmtId="0" fontId="0" fillId="40" borderId="10" xfId="0" applyFill="1" applyBorder="1" applyAlignment="1">
      <alignment horizontal="center" vertical="center" shrinkToFit="1"/>
    </xf>
    <xf numFmtId="0" fontId="0" fillId="41" borderId="0" xfId="0" applyFill="1" applyAlignment="1">
      <alignment horizontal="right" vertical="center"/>
    </xf>
    <xf numFmtId="0" fontId="0" fillId="41" borderId="10" xfId="0" applyFill="1" applyBorder="1" applyAlignment="1">
      <alignment horizontal="center" vertical="center" shrinkToFit="1"/>
    </xf>
    <xf numFmtId="0" fontId="0" fillId="42" borderId="0" xfId="0" applyFill="1" applyAlignment="1">
      <alignment horizontal="left" vertical="center"/>
    </xf>
    <xf numFmtId="0" fontId="0" fillId="42" borderId="10" xfId="0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 shrinkToFit="1"/>
    </xf>
    <xf numFmtId="0" fontId="0" fillId="21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0" fillId="39" borderId="0" xfId="0" applyFill="1" applyAlignment="1">
      <alignment horizontal="right" vertical="center"/>
    </xf>
    <xf numFmtId="0" fontId="0" fillId="9" borderId="0" xfId="0" applyFill="1" applyBorder="1" applyAlignment="1">
      <alignment horizontal="left" vertical="center"/>
    </xf>
    <xf numFmtId="0" fontId="0" fillId="16" borderId="0" xfId="0" applyFill="1" applyBorder="1" applyAlignment="1">
      <alignment horizontal="right" vertical="center"/>
    </xf>
    <xf numFmtId="0" fontId="0" fillId="12" borderId="0" xfId="0" applyFill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16" borderId="10" xfId="0" applyFill="1" applyBorder="1" applyAlignment="1">
      <alignment horizontal="center" vertical="center" shrinkToFit="1"/>
    </xf>
    <xf numFmtId="0" fontId="0" fillId="9" borderId="10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12" borderId="10" xfId="0" applyFill="1" applyBorder="1" applyAlignment="1">
      <alignment horizontal="center" vertical="center" shrinkToFit="1"/>
    </xf>
    <xf numFmtId="0" fontId="0" fillId="42" borderId="0" xfId="0" applyFill="1" applyAlignment="1">
      <alignment horizontal="left" vertical="center" shrinkToFit="1"/>
    </xf>
    <xf numFmtId="0" fontId="0" fillId="39" borderId="0" xfId="0" applyFill="1" applyAlignment="1">
      <alignment horizontal="right" vertical="center" shrinkToFit="1"/>
    </xf>
    <xf numFmtId="0" fontId="0" fillId="21" borderId="0" xfId="0" applyFill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62" xfId="0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28575</xdr:rowOff>
    </xdr:from>
    <xdr:to>
      <xdr:col>3</xdr:col>
      <xdr:colOff>438150</xdr:colOff>
      <xdr:row>7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85975" y="1181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あ</a:t>
          </a:r>
        </a:p>
      </xdr:txBody>
    </xdr:sp>
    <xdr:clientData/>
  </xdr:twoCellAnchor>
  <xdr:twoCellAnchor>
    <xdr:from>
      <xdr:col>9</xdr:col>
      <xdr:colOff>123825</xdr:colOff>
      <xdr:row>6</xdr:row>
      <xdr:rowOff>28575</xdr:rowOff>
    </xdr:from>
    <xdr:to>
      <xdr:col>9</xdr:col>
      <xdr:colOff>438150</xdr:colOff>
      <xdr:row>7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876925" y="11811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い</a:t>
          </a:r>
        </a:p>
      </xdr:txBody>
    </xdr:sp>
    <xdr:clientData/>
  </xdr:twoCellAnchor>
  <xdr:twoCellAnchor>
    <xdr:from>
      <xdr:col>3</xdr:col>
      <xdr:colOff>123825</xdr:colOff>
      <xdr:row>20</xdr:row>
      <xdr:rowOff>47625</xdr:rowOff>
    </xdr:from>
    <xdr:to>
      <xdr:col>3</xdr:col>
      <xdr:colOff>438150</xdr:colOff>
      <xdr:row>21</xdr:row>
      <xdr:rowOff>57150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095500" y="41148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う</a:t>
          </a:r>
        </a:p>
      </xdr:txBody>
    </xdr:sp>
    <xdr:clientData/>
  </xdr:twoCellAnchor>
  <xdr:twoCellAnchor>
    <xdr:from>
      <xdr:col>9</xdr:col>
      <xdr:colOff>133350</xdr:colOff>
      <xdr:row>20</xdr:row>
      <xdr:rowOff>38100</xdr:rowOff>
    </xdr:from>
    <xdr:to>
      <xdr:col>9</xdr:col>
      <xdr:colOff>447675</xdr:colOff>
      <xdr:row>21</xdr:row>
      <xdr:rowOff>47625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886450" y="41052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5</xdr:row>
      <xdr:rowOff>161925</xdr:rowOff>
    </xdr:from>
    <xdr:to>
      <xdr:col>4</xdr:col>
      <xdr:colOff>228600</xdr:colOff>
      <xdr:row>7</xdr:row>
      <xdr:rowOff>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1847850" y="1143000"/>
          <a:ext cx="952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１位パート</a:t>
          </a:r>
        </a:p>
      </xdr:txBody>
    </xdr:sp>
    <xdr:clientData/>
  </xdr:twoCellAnchor>
  <xdr:twoCellAnchor>
    <xdr:from>
      <xdr:col>8</xdr:col>
      <xdr:colOff>457200</xdr:colOff>
      <xdr:row>6</xdr:row>
      <xdr:rowOff>9525</xdr:rowOff>
    </xdr:from>
    <xdr:to>
      <xdr:col>10</xdr:col>
      <xdr:colOff>219075</xdr:colOff>
      <xdr:row>7</xdr:row>
      <xdr:rowOff>19050</xdr:rowOff>
    </xdr:to>
    <xdr:sp>
      <xdr:nvSpPr>
        <xdr:cNvPr id="2" name="テキスト ボックス 21"/>
        <xdr:cNvSpPr txBox="1">
          <a:spLocks noChangeArrowheads="1"/>
        </xdr:cNvSpPr>
      </xdr:nvSpPr>
      <xdr:spPr>
        <a:xfrm>
          <a:off x="5229225" y="1162050"/>
          <a:ext cx="962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２位パート</a:t>
          </a:r>
        </a:p>
      </xdr:txBody>
    </xdr:sp>
    <xdr:clientData/>
  </xdr:twoCellAnchor>
  <xdr:twoCellAnchor>
    <xdr:from>
      <xdr:col>2</xdr:col>
      <xdr:colOff>428625</xdr:colOff>
      <xdr:row>19</xdr:row>
      <xdr:rowOff>152400</xdr:rowOff>
    </xdr:from>
    <xdr:to>
      <xdr:col>4</xdr:col>
      <xdr:colOff>180975</xdr:colOff>
      <xdr:row>20</xdr:row>
      <xdr:rowOff>333375</xdr:rowOff>
    </xdr:to>
    <xdr:sp>
      <xdr:nvSpPr>
        <xdr:cNvPr id="3" name="テキスト ボックス 22"/>
        <xdr:cNvSpPr txBox="1">
          <a:spLocks noChangeArrowheads="1"/>
        </xdr:cNvSpPr>
      </xdr:nvSpPr>
      <xdr:spPr>
        <a:xfrm>
          <a:off x="1800225" y="4048125"/>
          <a:ext cx="952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３位パート</a:t>
          </a:r>
        </a:p>
      </xdr:txBody>
    </xdr:sp>
    <xdr:clientData/>
  </xdr:twoCellAnchor>
  <xdr:twoCellAnchor>
    <xdr:from>
      <xdr:col>8</xdr:col>
      <xdr:colOff>438150</xdr:colOff>
      <xdr:row>20</xdr:row>
      <xdr:rowOff>9525</xdr:rowOff>
    </xdr:from>
    <xdr:to>
      <xdr:col>10</xdr:col>
      <xdr:colOff>190500</xdr:colOff>
      <xdr:row>21</xdr:row>
      <xdr:rowOff>19050</xdr:rowOff>
    </xdr:to>
    <xdr:sp>
      <xdr:nvSpPr>
        <xdr:cNvPr id="4" name="テキスト ボックス 23"/>
        <xdr:cNvSpPr txBox="1">
          <a:spLocks noChangeArrowheads="1"/>
        </xdr:cNvSpPr>
      </xdr:nvSpPr>
      <xdr:spPr>
        <a:xfrm>
          <a:off x="5210175" y="4076700"/>
          <a:ext cx="952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４位パート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P32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9.00390625" style="0" customWidth="1"/>
    <col min="2" max="2" width="11.57421875" style="2" customWidth="1"/>
    <col min="3" max="3" width="9.00390625" style="4" customWidth="1"/>
    <col min="4" max="4" width="9.00390625" style="1" customWidth="1"/>
    <col min="5" max="5" width="9.00390625" style="4" customWidth="1"/>
    <col min="7" max="7" width="9.00390625" style="5" customWidth="1"/>
    <col min="8" max="8" width="11.57421875" style="2" customWidth="1"/>
    <col min="9" max="9" width="9.00390625" style="4" customWidth="1"/>
    <col min="10" max="10" width="9.00390625" style="1" customWidth="1"/>
    <col min="11" max="11" width="9.00390625" style="4" customWidth="1"/>
    <col min="12" max="12" width="9.7109375" style="0" customWidth="1"/>
    <col min="13" max="13" width="1.421875" style="0" customWidth="1"/>
    <col min="14" max="14" width="9.00390625" style="0" hidden="1" customWidth="1"/>
  </cols>
  <sheetData>
    <row r="1" ht="6.75" customHeight="1"/>
    <row r="2" spans="2:12" ht="27" customHeight="1">
      <c r="B2" s="116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5:9" ht="13.5">
      <c r="E3" s="104"/>
      <c r="F3" s="104"/>
      <c r="G3" s="104"/>
      <c r="H3" s="104"/>
      <c r="I3" s="104"/>
    </row>
    <row r="6" spans="2:16" ht="13.5">
      <c r="B6" s="18" t="str">
        <f>P7</f>
        <v>市来</v>
      </c>
      <c r="D6" s="1" t="s">
        <v>9</v>
      </c>
      <c r="F6" s="20" t="str">
        <f>P8</f>
        <v>太陽ＳＣ</v>
      </c>
      <c r="H6" s="25" t="str">
        <f>P11</f>
        <v>伊集院北</v>
      </c>
      <c r="J6" s="1" t="s">
        <v>6</v>
      </c>
      <c r="L6" s="27" t="str">
        <f>P12</f>
        <v>松元</v>
      </c>
      <c r="O6" s="16"/>
      <c r="P6" s="16" t="s">
        <v>30</v>
      </c>
    </row>
    <row r="7" spans="3:16" ht="27" customHeight="1">
      <c r="C7" s="107" t="s">
        <v>20</v>
      </c>
      <c r="D7" s="108"/>
      <c r="E7" s="109"/>
      <c r="I7" s="107" t="s">
        <v>21</v>
      </c>
      <c r="J7" s="108"/>
      <c r="K7" s="109"/>
      <c r="O7" s="16">
        <v>1</v>
      </c>
      <c r="P7" s="17" t="s">
        <v>47</v>
      </c>
    </row>
    <row r="8" spans="2:16" ht="27" customHeight="1">
      <c r="B8" s="2" t="s">
        <v>0</v>
      </c>
      <c r="C8" s="110"/>
      <c r="D8" s="111"/>
      <c r="E8" s="112"/>
      <c r="F8" t="s">
        <v>1</v>
      </c>
      <c r="H8" s="2" t="s">
        <v>2</v>
      </c>
      <c r="I8" s="110"/>
      <c r="J8" s="111"/>
      <c r="K8" s="112"/>
      <c r="L8" t="s">
        <v>18</v>
      </c>
      <c r="O8" s="16">
        <v>2</v>
      </c>
      <c r="P8" s="19" t="s">
        <v>121</v>
      </c>
    </row>
    <row r="9" spans="3:16" ht="27" customHeight="1">
      <c r="C9" s="113"/>
      <c r="D9" s="114"/>
      <c r="E9" s="115"/>
      <c r="I9" s="113"/>
      <c r="J9" s="114"/>
      <c r="K9" s="115"/>
      <c r="O9" s="16">
        <v>3</v>
      </c>
      <c r="P9" s="21" t="s">
        <v>122</v>
      </c>
    </row>
    <row r="10" spans="2:16" ht="13.5">
      <c r="B10" s="22" t="str">
        <f>P9</f>
        <v>明和</v>
      </c>
      <c r="D10" s="1" t="s">
        <v>8</v>
      </c>
      <c r="F10" s="23" t="str">
        <f>P10</f>
        <v>ディアマント　Ｂ</v>
      </c>
      <c r="H10" s="30" t="str">
        <f>P13</f>
        <v>ＳＳアドバンス</v>
      </c>
      <c r="J10" s="1" t="s">
        <v>7</v>
      </c>
      <c r="L10" s="47" t="str">
        <f>P14</f>
        <v>パルティーダＵ－１４</v>
      </c>
      <c r="M10" s="103"/>
      <c r="N10" s="103"/>
      <c r="O10" s="16">
        <v>4</v>
      </c>
      <c r="P10" s="24" t="s">
        <v>124</v>
      </c>
    </row>
    <row r="11" spans="2:16" s="5" customFormat="1" ht="13.5">
      <c r="B11" s="2"/>
      <c r="C11" s="4"/>
      <c r="D11" s="4"/>
      <c r="E11" s="4"/>
      <c r="H11" s="2"/>
      <c r="I11" s="4"/>
      <c r="J11" s="4"/>
      <c r="K11" s="4"/>
      <c r="O11" s="16">
        <v>5</v>
      </c>
      <c r="P11" s="26" t="s">
        <v>48</v>
      </c>
    </row>
    <row r="12" spans="2:16" s="5" customFormat="1" ht="13.5">
      <c r="B12" s="9"/>
      <c r="C12" s="117" t="s">
        <v>24</v>
      </c>
      <c r="D12" s="117"/>
      <c r="E12" s="117"/>
      <c r="F12" s="8" t="s">
        <v>28</v>
      </c>
      <c r="G12" s="4"/>
      <c r="H12" s="9"/>
      <c r="I12" s="117" t="s">
        <v>27</v>
      </c>
      <c r="J12" s="117"/>
      <c r="K12" s="117"/>
      <c r="L12" s="8" t="s">
        <v>28</v>
      </c>
      <c r="O12" s="16">
        <v>6</v>
      </c>
      <c r="P12" s="28" t="s">
        <v>52</v>
      </c>
    </row>
    <row r="13" spans="2:16" ht="13.5">
      <c r="B13" s="16" t="s">
        <v>126</v>
      </c>
      <c r="C13" s="17" t="str">
        <f>P7</f>
        <v>市来</v>
      </c>
      <c r="D13" s="16" t="s">
        <v>25</v>
      </c>
      <c r="E13" s="21" t="str">
        <f>P9</f>
        <v>明和</v>
      </c>
      <c r="F13" s="34" t="str">
        <f>P17</f>
        <v>帖佐</v>
      </c>
      <c r="G13" s="15"/>
      <c r="H13" s="16" t="s">
        <v>125</v>
      </c>
      <c r="I13" s="26" t="str">
        <f>P11</f>
        <v>伊集院北</v>
      </c>
      <c r="J13" s="16" t="s">
        <v>25</v>
      </c>
      <c r="K13" s="29" t="str">
        <f>P13</f>
        <v>ＳＳアドバンス</v>
      </c>
      <c r="L13" s="41" t="str">
        <f>P21</f>
        <v>パルティーダＵ－１３</v>
      </c>
      <c r="M13" s="103"/>
      <c r="N13" s="103"/>
      <c r="O13" s="16">
        <v>7</v>
      </c>
      <c r="P13" s="29" t="s">
        <v>120</v>
      </c>
    </row>
    <row r="14" spans="2:16" ht="13.5">
      <c r="B14" s="16" t="s">
        <v>128</v>
      </c>
      <c r="C14" s="32" t="str">
        <f>P15</f>
        <v>東市来</v>
      </c>
      <c r="D14" s="16" t="s">
        <v>25</v>
      </c>
      <c r="E14" s="34" t="str">
        <f>P17</f>
        <v>帖佐</v>
      </c>
      <c r="F14" s="17" t="str">
        <f>P7</f>
        <v>市来</v>
      </c>
      <c r="G14" s="15"/>
      <c r="H14" s="16" t="s">
        <v>127</v>
      </c>
      <c r="I14" s="38" t="str">
        <f>P19</f>
        <v>伊集院</v>
      </c>
      <c r="J14" s="16" t="s">
        <v>25</v>
      </c>
      <c r="K14" s="41" t="str">
        <f>P21</f>
        <v>パルティーダＵ－１３</v>
      </c>
      <c r="L14" s="28" t="str">
        <f>P12</f>
        <v>松元</v>
      </c>
      <c r="M14" s="48"/>
      <c r="O14" s="16">
        <v>8</v>
      </c>
      <c r="P14" s="31" t="s">
        <v>117</v>
      </c>
    </row>
    <row r="15" spans="2:16" ht="13.5">
      <c r="B15" s="16" t="s">
        <v>130</v>
      </c>
      <c r="C15" s="17" t="str">
        <f>P7</f>
        <v>市来</v>
      </c>
      <c r="D15" s="16" t="s">
        <v>25</v>
      </c>
      <c r="E15" s="19" t="str">
        <f>P8</f>
        <v>太陽ＳＣ</v>
      </c>
      <c r="F15" s="32" t="str">
        <f>P15</f>
        <v>東市来</v>
      </c>
      <c r="G15" s="15"/>
      <c r="H15" s="16" t="s">
        <v>129</v>
      </c>
      <c r="I15" s="26" t="str">
        <f>P11</f>
        <v>伊集院北</v>
      </c>
      <c r="J15" s="16" t="s">
        <v>25</v>
      </c>
      <c r="K15" s="28" t="str">
        <f>P12</f>
        <v>松元</v>
      </c>
      <c r="L15" s="38" t="str">
        <f>P19</f>
        <v>伊集院</v>
      </c>
      <c r="O15" s="16">
        <v>9</v>
      </c>
      <c r="P15" s="77" t="s">
        <v>49</v>
      </c>
    </row>
    <row r="16" spans="2:16" ht="13.5">
      <c r="B16" s="14" t="s">
        <v>132</v>
      </c>
      <c r="C16" s="32" t="str">
        <f>P15</f>
        <v>東市来</v>
      </c>
      <c r="D16" s="16" t="s">
        <v>25</v>
      </c>
      <c r="E16" s="33" t="str">
        <f>P16</f>
        <v>アラーラ</v>
      </c>
      <c r="F16" s="19" t="str">
        <f>P8</f>
        <v>太陽ＳＣ</v>
      </c>
      <c r="G16" s="43"/>
      <c r="H16" s="14" t="s">
        <v>131</v>
      </c>
      <c r="I16" s="38" t="str">
        <f>P19</f>
        <v>伊集院</v>
      </c>
      <c r="J16" s="16" t="s">
        <v>25</v>
      </c>
      <c r="K16" s="40" t="str">
        <f>P20</f>
        <v>ディアマント　Ａ</v>
      </c>
      <c r="L16" s="28" t="str">
        <f>P12</f>
        <v>松元</v>
      </c>
      <c r="O16" s="16">
        <v>10</v>
      </c>
      <c r="P16" s="78" t="s">
        <v>115</v>
      </c>
    </row>
    <row r="17" spans="2:16" ht="13.5">
      <c r="B17" s="14" t="s">
        <v>134</v>
      </c>
      <c r="C17" s="19" t="str">
        <f>P8</f>
        <v>太陽ＳＣ</v>
      </c>
      <c r="D17" s="16" t="s">
        <v>25</v>
      </c>
      <c r="E17" s="21" t="str">
        <f>P9</f>
        <v>明和</v>
      </c>
      <c r="F17" s="33" t="str">
        <f>P16</f>
        <v>アラーラ</v>
      </c>
      <c r="G17" s="43"/>
      <c r="H17" s="14" t="s">
        <v>133</v>
      </c>
      <c r="I17" s="26" t="str">
        <f>P11</f>
        <v>伊集院北</v>
      </c>
      <c r="J17" s="16" t="s">
        <v>25</v>
      </c>
      <c r="K17" s="31" t="str">
        <f>P14</f>
        <v>パルティーダＵ－１４</v>
      </c>
      <c r="L17" s="14" t="str">
        <f>P22</f>
        <v>坂元</v>
      </c>
      <c r="O17" s="16">
        <v>11</v>
      </c>
      <c r="P17" s="79" t="s">
        <v>51</v>
      </c>
    </row>
    <row r="18" spans="2:16" ht="13.5">
      <c r="B18" s="14" t="s">
        <v>136</v>
      </c>
      <c r="C18" s="32" t="str">
        <f>P15</f>
        <v>東市来</v>
      </c>
      <c r="D18" s="16" t="s">
        <v>25</v>
      </c>
      <c r="E18" s="36" t="str">
        <f>P18</f>
        <v>西紫原</v>
      </c>
      <c r="F18" s="17" t="str">
        <f>P7</f>
        <v>市来</v>
      </c>
      <c r="G18" s="43"/>
      <c r="H18" s="14" t="s">
        <v>135</v>
      </c>
      <c r="I18" s="38" t="str">
        <f>P19</f>
        <v>伊集院</v>
      </c>
      <c r="J18" s="16" t="s">
        <v>25</v>
      </c>
      <c r="K18" s="16" t="str">
        <f>P22</f>
        <v>坂元</v>
      </c>
      <c r="L18" s="26" t="str">
        <f>P11</f>
        <v>伊集院北</v>
      </c>
      <c r="O18" s="16">
        <v>12</v>
      </c>
      <c r="P18" s="36" t="s">
        <v>118</v>
      </c>
    </row>
    <row r="19" spans="2:16" s="5" customFormat="1" ht="13.5">
      <c r="B19" s="10"/>
      <c r="C19" s="12"/>
      <c r="D19" s="12"/>
      <c r="E19" s="12"/>
      <c r="F19" s="13"/>
      <c r="G19" s="3"/>
      <c r="H19" s="7"/>
      <c r="I19" s="4"/>
      <c r="J19" s="4"/>
      <c r="K19" s="4"/>
      <c r="O19" s="16">
        <v>13</v>
      </c>
      <c r="P19" s="38" t="s">
        <v>50</v>
      </c>
    </row>
    <row r="20" spans="2:16" ht="13.5">
      <c r="B20" s="46" t="str">
        <f>P15</f>
        <v>東市来</v>
      </c>
      <c r="D20" s="11" t="s">
        <v>13</v>
      </c>
      <c r="E20" s="11"/>
      <c r="F20" s="45" t="str">
        <f>P16</f>
        <v>アラーラ</v>
      </c>
      <c r="H20" s="37" t="str">
        <f>P19</f>
        <v>伊集院</v>
      </c>
      <c r="J20" s="1" t="s">
        <v>11</v>
      </c>
      <c r="L20" s="100" t="str">
        <f>P20</f>
        <v>ディアマント　Ａ</v>
      </c>
      <c r="M20" s="106"/>
      <c r="N20" s="106"/>
      <c r="O20" s="16">
        <v>14</v>
      </c>
      <c r="P20" s="40" t="s">
        <v>123</v>
      </c>
    </row>
    <row r="21" spans="3:16" ht="27" customHeight="1">
      <c r="C21" s="107" t="s">
        <v>22</v>
      </c>
      <c r="D21" s="108"/>
      <c r="E21" s="109"/>
      <c r="I21" s="107" t="s">
        <v>23</v>
      </c>
      <c r="J21" s="108"/>
      <c r="K21" s="109"/>
      <c r="O21" s="16">
        <v>15</v>
      </c>
      <c r="P21" s="41" t="s">
        <v>116</v>
      </c>
    </row>
    <row r="22" spans="2:16" ht="27" customHeight="1">
      <c r="B22" s="2" t="s">
        <v>4</v>
      </c>
      <c r="C22" s="110"/>
      <c r="D22" s="111"/>
      <c r="E22" s="112"/>
      <c r="F22" t="s">
        <v>5</v>
      </c>
      <c r="H22" s="2" t="s">
        <v>3</v>
      </c>
      <c r="I22" s="110"/>
      <c r="J22" s="111"/>
      <c r="K22" s="112"/>
      <c r="L22" t="s">
        <v>19</v>
      </c>
      <c r="O22" s="16">
        <v>16</v>
      </c>
      <c r="P22" s="76" t="s">
        <v>119</v>
      </c>
    </row>
    <row r="23" spans="3:11" ht="27" customHeight="1">
      <c r="C23" s="113"/>
      <c r="D23" s="114"/>
      <c r="E23" s="115"/>
      <c r="I23" s="113"/>
      <c r="J23" s="114"/>
      <c r="K23" s="115"/>
    </row>
    <row r="24" spans="2:12" ht="13.5">
      <c r="B24" s="101" t="str">
        <f>P17</f>
        <v>帖佐</v>
      </c>
      <c r="D24" s="1" t="s">
        <v>10</v>
      </c>
      <c r="F24" s="35" t="str">
        <f>P18</f>
        <v>西紫原</v>
      </c>
      <c r="H24" s="102" t="str">
        <f>P21</f>
        <v>パルティーダＵ－１３</v>
      </c>
      <c r="J24" s="1" t="s">
        <v>12</v>
      </c>
      <c r="L24" s="6" t="str">
        <f>P22</f>
        <v>坂元</v>
      </c>
    </row>
    <row r="26" spans="2:12" ht="13.5">
      <c r="B26" s="16"/>
      <c r="C26" s="105" t="s">
        <v>26</v>
      </c>
      <c r="D26" s="105"/>
      <c r="E26" s="105"/>
      <c r="F26" s="16" t="s">
        <v>28</v>
      </c>
      <c r="G26" s="15"/>
      <c r="H26" s="16"/>
      <c r="I26" s="105" t="s">
        <v>29</v>
      </c>
      <c r="J26" s="105"/>
      <c r="K26" s="105"/>
      <c r="L26" s="16" t="s">
        <v>28</v>
      </c>
    </row>
    <row r="27" spans="2:12" ht="13.5">
      <c r="B27" s="16" t="s">
        <v>125</v>
      </c>
      <c r="C27" s="19" t="str">
        <f>P8</f>
        <v>太陽ＳＣ</v>
      </c>
      <c r="D27" s="16" t="s">
        <v>25</v>
      </c>
      <c r="E27" s="24" t="str">
        <f>P10</f>
        <v>ディアマント　Ｂ</v>
      </c>
      <c r="F27" s="33" t="str">
        <f>P16</f>
        <v>アラーラ</v>
      </c>
      <c r="G27" s="15"/>
      <c r="H27" s="16" t="s">
        <v>125</v>
      </c>
      <c r="I27" s="28" t="str">
        <f>P12</f>
        <v>松元</v>
      </c>
      <c r="J27" s="16" t="s">
        <v>25</v>
      </c>
      <c r="K27" s="31" t="str">
        <f>P14</f>
        <v>パルティーダＵ－１４</v>
      </c>
      <c r="L27" s="40" t="str">
        <f>P20</f>
        <v>ディアマント　Ａ</v>
      </c>
    </row>
    <row r="28" spans="2:12" ht="13.5">
      <c r="B28" s="16" t="s">
        <v>127</v>
      </c>
      <c r="C28" s="33" t="str">
        <f>P16</f>
        <v>アラーラ</v>
      </c>
      <c r="D28" s="16" t="s">
        <v>25</v>
      </c>
      <c r="E28" s="36" t="str">
        <f>P18</f>
        <v>西紫原</v>
      </c>
      <c r="F28" s="24" t="str">
        <f>P10</f>
        <v>ディアマント　Ｂ</v>
      </c>
      <c r="G28" s="15"/>
      <c r="H28" s="16" t="s">
        <v>127</v>
      </c>
      <c r="I28" s="40" t="str">
        <f>P20</f>
        <v>ディアマント　Ａ</v>
      </c>
      <c r="J28" s="16" t="s">
        <v>25</v>
      </c>
      <c r="K28" s="16" t="str">
        <f>P22</f>
        <v>坂元</v>
      </c>
      <c r="L28" s="31" t="str">
        <f>P14</f>
        <v>パルティーダＵ－１４</v>
      </c>
    </row>
    <row r="29" spans="2:13" ht="13.5">
      <c r="B29" s="16" t="s">
        <v>129</v>
      </c>
      <c r="C29" s="21" t="str">
        <f>P9</f>
        <v>明和</v>
      </c>
      <c r="D29" s="16" t="s">
        <v>25</v>
      </c>
      <c r="E29" s="24" t="str">
        <f>P10</f>
        <v>ディアマント　Ｂ</v>
      </c>
      <c r="F29" s="36" t="str">
        <f>P18</f>
        <v>西紫原</v>
      </c>
      <c r="G29" s="15"/>
      <c r="H29" s="16" t="s">
        <v>129</v>
      </c>
      <c r="I29" s="29" t="str">
        <f>P13</f>
        <v>ＳＳアドバンス</v>
      </c>
      <c r="J29" s="16" t="s">
        <v>25</v>
      </c>
      <c r="K29" s="31" t="str">
        <f>P14</f>
        <v>パルティーダＵ－１４</v>
      </c>
      <c r="L29" s="16" t="str">
        <f>P22</f>
        <v>坂元</v>
      </c>
      <c r="M29" s="48"/>
    </row>
    <row r="30" spans="2:12" ht="13.5">
      <c r="B30" s="14" t="s">
        <v>131</v>
      </c>
      <c r="C30" s="34" t="str">
        <f>P17</f>
        <v>帖佐</v>
      </c>
      <c r="D30" s="16" t="s">
        <v>25</v>
      </c>
      <c r="E30" s="36" t="str">
        <f>P18</f>
        <v>西紫原</v>
      </c>
      <c r="F30" s="21" t="str">
        <f>P9</f>
        <v>明和</v>
      </c>
      <c r="G30" s="15"/>
      <c r="H30" s="14" t="s">
        <v>131</v>
      </c>
      <c r="I30" s="41" t="str">
        <f>P21</f>
        <v>パルティーダＵ－１３</v>
      </c>
      <c r="J30" s="16" t="s">
        <v>25</v>
      </c>
      <c r="K30" s="16" t="str">
        <f>P22</f>
        <v>坂元</v>
      </c>
      <c r="L30" s="29" t="str">
        <f>P13</f>
        <v>ＳＳアドバンス</v>
      </c>
    </row>
    <row r="31" spans="2:12" ht="13.5">
      <c r="B31" s="14" t="s">
        <v>133</v>
      </c>
      <c r="C31" s="17" t="str">
        <f>P7</f>
        <v>市来</v>
      </c>
      <c r="D31" s="16" t="s">
        <v>25</v>
      </c>
      <c r="E31" s="24" t="str">
        <f>P10</f>
        <v>ディアマント　Ｂ</v>
      </c>
      <c r="F31" s="34" t="str">
        <f>P17</f>
        <v>帖佐</v>
      </c>
      <c r="G31" s="15"/>
      <c r="H31" s="14" t="s">
        <v>133</v>
      </c>
      <c r="I31" s="28" t="str">
        <f>P12</f>
        <v>松元</v>
      </c>
      <c r="J31" s="16" t="s">
        <v>25</v>
      </c>
      <c r="K31" s="29" t="str">
        <f>P13</f>
        <v>ＳＳアドバンス</v>
      </c>
      <c r="L31" s="41" t="str">
        <f>P21</f>
        <v>パルティーダＵ－１３</v>
      </c>
    </row>
    <row r="32" spans="2:12" ht="13.5">
      <c r="B32" s="14" t="s">
        <v>135</v>
      </c>
      <c r="C32" s="33" t="str">
        <f>P16</f>
        <v>アラーラ</v>
      </c>
      <c r="D32" s="16" t="s">
        <v>25</v>
      </c>
      <c r="E32" s="34" t="str">
        <f>P17</f>
        <v>帖佐</v>
      </c>
      <c r="F32" s="24" t="str">
        <f>P10</f>
        <v>ディアマント　Ｂ</v>
      </c>
      <c r="G32" s="15"/>
      <c r="H32" s="14" t="s">
        <v>135</v>
      </c>
      <c r="I32" s="40" t="str">
        <f>P20</f>
        <v>ディアマント　Ａ</v>
      </c>
      <c r="J32" s="16" t="s">
        <v>25</v>
      </c>
      <c r="K32" s="41" t="str">
        <f>P21</f>
        <v>パルティーダＵ－１３</v>
      </c>
      <c r="L32" s="29" t="str">
        <f>P13</f>
        <v>ＳＳアドバンス</v>
      </c>
    </row>
  </sheetData>
  <sheetProtection/>
  <mergeCells count="13">
    <mergeCell ref="B2:L2"/>
    <mergeCell ref="C7:E9"/>
    <mergeCell ref="I7:K9"/>
    <mergeCell ref="C12:E12"/>
    <mergeCell ref="I12:K12"/>
    <mergeCell ref="M10:N10"/>
    <mergeCell ref="M13:N13"/>
    <mergeCell ref="E3:I3"/>
    <mergeCell ref="C26:E26"/>
    <mergeCell ref="I26:K26"/>
    <mergeCell ref="M20:N20"/>
    <mergeCell ref="C21:E23"/>
    <mergeCell ref="I21:K2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9.28125" style="49" customWidth="1"/>
    <col min="2" max="13" width="3.421875" style="49" customWidth="1"/>
    <col min="14" max="21" width="4.57421875" style="49" customWidth="1"/>
    <col min="22" max="16384" width="9.00390625" style="49" customWidth="1"/>
  </cols>
  <sheetData>
    <row r="1" ht="24">
      <c r="A1" s="69" t="s">
        <v>38</v>
      </c>
    </row>
    <row r="2" ht="11.25" customHeight="1">
      <c r="A2" s="69"/>
    </row>
    <row r="3" ht="29.25" customHeight="1" thickBot="1">
      <c r="A3" s="69" t="s">
        <v>39</v>
      </c>
    </row>
    <row r="4" spans="1:21" ht="34.5" customHeight="1">
      <c r="A4" s="57"/>
      <c r="B4" s="149" t="str">
        <f>A5</f>
        <v>市来</v>
      </c>
      <c r="C4" s="150"/>
      <c r="D4" s="151"/>
      <c r="E4" s="149" t="str">
        <f>A7</f>
        <v>太陽ＳＣ</v>
      </c>
      <c r="F4" s="150"/>
      <c r="G4" s="151"/>
      <c r="H4" s="149" t="str">
        <f>A9</f>
        <v>明和</v>
      </c>
      <c r="I4" s="150"/>
      <c r="J4" s="151"/>
      <c r="K4" s="152" t="str">
        <f>A11</f>
        <v>ディアマント　Ｂ</v>
      </c>
      <c r="L4" s="152"/>
      <c r="M4" s="149"/>
      <c r="N4" s="63" t="s">
        <v>40</v>
      </c>
      <c r="O4" s="58" t="s">
        <v>41</v>
      </c>
      <c r="P4" s="64" t="s">
        <v>31</v>
      </c>
      <c r="Q4" s="67" t="s">
        <v>32</v>
      </c>
      <c r="R4" s="66" t="s">
        <v>33</v>
      </c>
      <c r="S4" s="59" t="s">
        <v>34</v>
      </c>
      <c r="T4" s="60" t="s">
        <v>35</v>
      </c>
      <c r="U4" s="68" t="s">
        <v>36</v>
      </c>
    </row>
    <row r="5" spans="1:21" ht="17.25" customHeight="1">
      <c r="A5" s="130" t="str">
        <f>'1日目'!P7</f>
        <v>市来</v>
      </c>
      <c r="B5" s="132"/>
      <c r="C5" s="133"/>
      <c r="D5" s="142"/>
      <c r="E5" s="50"/>
      <c r="F5" s="54" t="s">
        <v>37</v>
      </c>
      <c r="G5" s="52"/>
      <c r="H5" s="50"/>
      <c r="I5" s="54" t="s">
        <v>37</v>
      </c>
      <c r="J5" s="52"/>
      <c r="K5" s="50"/>
      <c r="L5" s="54" t="s">
        <v>37</v>
      </c>
      <c r="M5" s="54"/>
      <c r="N5" s="136">
        <f>COUNTIF($B6:$M6,"○")</f>
        <v>0</v>
      </c>
      <c r="O5" s="120">
        <f>COUNTIF($B6:$M6,"△")</f>
        <v>0</v>
      </c>
      <c r="P5" s="138">
        <f>COUNTIF($B6:$M6,"●")</f>
        <v>0</v>
      </c>
      <c r="Q5" s="140">
        <f>N5*3+O5*1</f>
        <v>0</v>
      </c>
      <c r="R5" s="118">
        <f>E5+H5+K5</f>
        <v>0</v>
      </c>
      <c r="S5" s="120">
        <f>G5+J5+M5</f>
        <v>0</v>
      </c>
      <c r="T5" s="122">
        <f>R5-S5</f>
        <v>0</v>
      </c>
      <c r="U5" s="124"/>
    </row>
    <row r="6" spans="1:21" ht="17.25" customHeight="1">
      <c r="A6" s="130"/>
      <c r="B6" s="143"/>
      <c r="C6" s="144"/>
      <c r="D6" s="145"/>
      <c r="E6" s="51"/>
      <c r="F6" s="56"/>
      <c r="G6" s="53"/>
      <c r="H6" s="51"/>
      <c r="I6" s="56"/>
      <c r="J6" s="53"/>
      <c r="K6" s="51"/>
      <c r="L6" s="70"/>
      <c r="M6" s="55"/>
      <c r="N6" s="146"/>
      <c r="O6" s="127"/>
      <c r="P6" s="147"/>
      <c r="Q6" s="148"/>
      <c r="R6" s="126"/>
      <c r="S6" s="127"/>
      <c r="T6" s="128"/>
      <c r="U6" s="129"/>
    </row>
    <row r="7" spans="1:21" ht="17.25" customHeight="1">
      <c r="A7" s="130" t="str">
        <f>'1日目'!P8</f>
        <v>太陽ＳＣ</v>
      </c>
      <c r="B7" s="50"/>
      <c r="C7" s="54" t="s">
        <v>37</v>
      </c>
      <c r="D7" s="52"/>
      <c r="E7" s="132"/>
      <c r="F7" s="133"/>
      <c r="G7" s="142"/>
      <c r="H7" s="50"/>
      <c r="I7" s="54" t="s">
        <v>37</v>
      </c>
      <c r="J7" s="52"/>
      <c r="K7" s="50"/>
      <c r="L7" s="54" t="s">
        <v>37</v>
      </c>
      <c r="M7" s="54"/>
      <c r="N7" s="136">
        <f>COUNTIF($B8:$M8,"○")</f>
        <v>0</v>
      </c>
      <c r="O7" s="120">
        <f>COUNTIF($B8:$M8,"△")</f>
        <v>0</v>
      </c>
      <c r="P7" s="138">
        <f>COUNTIF($B8:$M8,"●")</f>
        <v>0</v>
      </c>
      <c r="Q7" s="140">
        <f>N7*3+O7*1</f>
        <v>0</v>
      </c>
      <c r="R7" s="118">
        <f>B7+H7+K7</f>
        <v>0</v>
      </c>
      <c r="S7" s="120">
        <f>D7+J7+M7</f>
        <v>0</v>
      </c>
      <c r="T7" s="122">
        <f>R7-S7</f>
        <v>0</v>
      </c>
      <c r="U7" s="124"/>
    </row>
    <row r="8" spans="1:21" ht="17.25" customHeight="1">
      <c r="A8" s="130"/>
      <c r="B8" s="51"/>
      <c r="C8" s="56"/>
      <c r="D8" s="53"/>
      <c r="E8" s="143"/>
      <c r="F8" s="144"/>
      <c r="G8" s="145"/>
      <c r="H8" s="51"/>
      <c r="I8" s="72"/>
      <c r="J8" s="53"/>
      <c r="K8" s="51"/>
      <c r="L8" s="56"/>
      <c r="M8" s="55"/>
      <c r="N8" s="146"/>
      <c r="O8" s="127"/>
      <c r="P8" s="147"/>
      <c r="Q8" s="148"/>
      <c r="R8" s="126"/>
      <c r="S8" s="127"/>
      <c r="T8" s="128"/>
      <c r="U8" s="129"/>
    </row>
    <row r="9" spans="1:21" ht="17.25" customHeight="1">
      <c r="A9" s="118" t="str">
        <f>'1日目'!P9</f>
        <v>明和</v>
      </c>
      <c r="B9" s="50"/>
      <c r="C9" s="54" t="s">
        <v>37</v>
      </c>
      <c r="D9" s="52"/>
      <c r="E9" s="50"/>
      <c r="F9" s="54" t="s">
        <v>37</v>
      </c>
      <c r="G9" s="52"/>
      <c r="H9" s="132"/>
      <c r="I9" s="133"/>
      <c r="J9" s="142"/>
      <c r="K9" s="50"/>
      <c r="L9" s="54" t="s">
        <v>37</v>
      </c>
      <c r="M9" s="54"/>
      <c r="N9" s="136">
        <f>COUNTIF($E10:$M10,"○")</f>
        <v>0</v>
      </c>
      <c r="O9" s="120">
        <f>COUNTIF($B10:$M10,"△")</f>
        <v>0</v>
      </c>
      <c r="P9" s="138">
        <f>COUNTIF($B10:$M10,"●")</f>
        <v>0</v>
      </c>
      <c r="Q9" s="140">
        <f>N9*3+O9*1</f>
        <v>0</v>
      </c>
      <c r="R9" s="118">
        <f>B9+E9+K9</f>
        <v>0</v>
      </c>
      <c r="S9" s="120">
        <f>D9+G9+M9</f>
        <v>0</v>
      </c>
      <c r="T9" s="122">
        <f>R9-S9</f>
        <v>0</v>
      </c>
      <c r="U9" s="124"/>
    </row>
    <row r="10" spans="1:21" ht="17.25" customHeight="1">
      <c r="A10" s="126"/>
      <c r="B10" s="51"/>
      <c r="C10" s="56"/>
      <c r="D10" s="53"/>
      <c r="E10" s="51"/>
      <c r="F10" s="72"/>
      <c r="G10" s="53"/>
      <c r="H10" s="143"/>
      <c r="I10" s="144"/>
      <c r="J10" s="145"/>
      <c r="K10" s="51"/>
      <c r="L10" s="56"/>
      <c r="M10" s="55"/>
      <c r="N10" s="146"/>
      <c r="O10" s="127"/>
      <c r="P10" s="147"/>
      <c r="Q10" s="148"/>
      <c r="R10" s="126"/>
      <c r="S10" s="127"/>
      <c r="T10" s="128"/>
      <c r="U10" s="129"/>
    </row>
    <row r="11" spans="1:21" ht="17.25" customHeight="1">
      <c r="A11" s="118" t="str">
        <f>'1日目'!P10</f>
        <v>ディアマント　Ｂ</v>
      </c>
      <c r="B11" s="50"/>
      <c r="C11" s="54" t="s">
        <v>37</v>
      </c>
      <c r="D11" s="52"/>
      <c r="E11" s="50"/>
      <c r="F11" s="54" t="s">
        <v>37</v>
      </c>
      <c r="G11" s="52"/>
      <c r="H11" s="50"/>
      <c r="I11" s="54" t="s">
        <v>37</v>
      </c>
      <c r="J11" s="52"/>
      <c r="K11" s="132"/>
      <c r="L11" s="133"/>
      <c r="M11" s="133"/>
      <c r="N11" s="136">
        <f>COUNTIF($B12:$J12,"○")</f>
        <v>0</v>
      </c>
      <c r="O11" s="120">
        <f>COUNTIF($B12:$J12,"△")</f>
        <v>0</v>
      </c>
      <c r="P11" s="138">
        <f>COUNTIF($B12:$J12,"●")</f>
        <v>0</v>
      </c>
      <c r="Q11" s="140">
        <f>N11*3+O11*1</f>
        <v>0</v>
      </c>
      <c r="R11" s="118">
        <f>B11+E11+H11</f>
        <v>0</v>
      </c>
      <c r="S11" s="120">
        <f>D11+G11+J11</f>
        <v>0</v>
      </c>
      <c r="T11" s="122">
        <f>R11-S11</f>
        <v>0</v>
      </c>
      <c r="U11" s="124"/>
    </row>
    <row r="12" spans="1:21" ht="17.25" customHeight="1" thickBot="1">
      <c r="A12" s="119"/>
      <c r="B12" s="61"/>
      <c r="C12" s="71"/>
      <c r="D12" s="62"/>
      <c r="E12" s="61"/>
      <c r="F12" s="65"/>
      <c r="G12" s="62"/>
      <c r="H12" s="61"/>
      <c r="I12" s="65"/>
      <c r="J12" s="62"/>
      <c r="K12" s="134"/>
      <c r="L12" s="135"/>
      <c r="M12" s="135"/>
      <c r="N12" s="137"/>
      <c r="O12" s="121"/>
      <c r="P12" s="139"/>
      <c r="Q12" s="141"/>
      <c r="R12" s="119"/>
      <c r="S12" s="121"/>
      <c r="T12" s="123"/>
      <c r="U12" s="125"/>
    </row>
    <row r="14" ht="29.25" customHeight="1" thickBot="1">
      <c r="A14" s="69" t="s">
        <v>42</v>
      </c>
    </row>
    <row r="15" spans="1:21" ht="34.5" customHeight="1">
      <c r="A15" s="57"/>
      <c r="B15" s="149" t="str">
        <f>A16</f>
        <v>伊集院北</v>
      </c>
      <c r="C15" s="150"/>
      <c r="D15" s="151"/>
      <c r="E15" s="149" t="str">
        <f>A18</f>
        <v>松元</v>
      </c>
      <c r="F15" s="150"/>
      <c r="G15" s="151"/>
      <c r="H15" s="149" t="str">
        <f>A20</f>
        <v>ＳＳアドバンス</v>
      </c>
      <c r="I15" s="150"/>
      <c r="J15" s="151"/>
      <c r="K15" s="152" t="str">
        <f>A22</f>
        <v>パルティーダＵ－１４</v>
      </c>
      <c r="L15" s="152"/>
      <c r="M15" s="149"/>
      <c r="N15" s="63" t="s">
        <v>40</v>
      </c>
      <c r="O15" s="58" t="s">
        <v>41</v>
      </c>
      <c r="P15" s="64" t="s">
        <v>31</v>
      </c>
      <c r="Q15" s="67" t="s">
        <v>32</v>
      </c>
      <c r="R15" s="66" t="s">
        <v>33</v>
      </c>
      <c r="S15" s="59" t="s">
        <v>34</v>
      </c>
      <c r="T15" s="60" t="s">
        <v>35</v>
      </c>
      <c r="U15" s="68" t="s">
        <v>36</v>
      </c>
    </row>
    <row r="16" spans="1:21" ht="17.25" customHeight="1">
      <c r="A16" s="130" t="str">
        <f>'1日目'!P11</f>
        <v>伊集院北</v>
      </c>
      <c r="B16" s="132"/>
      <c r="C16" s="133"/>
      <c r="D16" s="142"/>
      <c r="E16" s="50"/>
      <c r="F16" s="54" t="s">
        <v>37</v>
      </c>
      <c r="G16" s="52"/>
      <c r="H16" s="50"/>
      <c r="I16" s="54" t="s">
        <v>37</v>
      </c>
      <c r="J16" s="52"/>
      <c r="K16" s="50"/>
      <c r="L16" s="54" t="s">
        <v>37</v>
      </c>
      <c r="M16" s="54"/>
      <c r="N16" s="136">
        <f>COUNTIF($B17:$M17,"○")</f>
        <v>0</v>
      </c>
      <c r="O16" s="120">
        <f>COUNTIF($B17:$M17,"△")</f>
        <v>0</v>
      </c>
      <c r="P16" s="138">
        <f>COUNTIF($B17:$M17,"●")</f>
        <v>0</v>
      </c>
      <c r="Q16" s="140">
        <f>N16*3+O16*1</f>
        <v>0</v>
      </c>
      <c r="R16" s="118">
        <f>E16+H16+K16</f>
        <v>0</v>
      </c>
      <c r="S16" s="120">
        <f>G16+J16+M16</f>
        <v>0</v>
      </c>
      <c r="T16" s="122">
        <f>R16-S16</f>
        <v>0</v>
      </c>
      <c r="U16" s="124"/>
    </row>
    <row r="17" spans="1:21" ht="17.25" customHeight="1">
      <c r="A17" s="130"/>
      <c r="B17" s="143"/>
      <c r="C17" s="144"/>
      <c r="D17" s="145"/>
      <c r="E17" s="51"/>
      <c r="F17" s="56"/>
      <c r="G17" s="53"/>
      <c r="H17" s="51"/>
      <c r="I17" s="56"/>
      <c r="J17" s="53"/>
      <c r="K17" s="51"/>
      <c r="L17" s="70"/>
      <c r="M17" s="55"/>
      <c r="N17" s="146"/>
      <c r="O17" s="127"/>
      <c r="P17" s="147"/>
      <c r="Q17" s="148"/>
      <c r="R17" s="126"/>
      <c r="S17" s="127"/>
      <c r="T17" s="128"/>
      <c r="U17" s="129"/>
    </row>
    <row r="18" spans="1:21" ht="17.25" customHeight="1">
      <c r="A18" s="130" t="str">
        <f>'1日目'!P12</f>
        <v>松元</v>
      </c>
      <c r="B18" s="50"/>
      <c r="C18" s="54" t="s">
        <v>37</v>
      </c>
      <c r="D18" s="52"/>
      <c r="E18" s="132"/>
      <c r="F18" s="133"/>
      <c r="G18" s="142"/>
      <c r="H18" s="50"/>
      <c r="I18" s="54" t="s">
        <v>37</v>
      </c>
      <c r="J18" s="52"/>
      <c r="K18" s="50"/>
      <c r="L18" s="54" t="s">
        <v>37</v>
      </c>
      <c r="M18" s="54"/>
      <c r="N18" s="136">
        <f>COUNTIF($B19:$M19,"○")</f>
        <v>0</v>
      </c>
      <c r="O18" s="120">
        <f>COUNTIF($B19:$M19,"△")</f>
        <v>0</v>
      </c>
      <c r="P18" s="138">
        <f>COUNTIF($B19:$M19,"●")</f>
        <v>0</v>
      </c>
      <c r="Q18" s="140">
        <f>N18*3+O18*1</f>
        <v>0</v>
      </c>
      <c r="R18" s="118">
        <f>B18+H18+K18</f>
        <v>0</v>
      </c>
      <c r="S18" s="120">
        <f>D18+J18+M18</f>
        <v>0</v>
      </c>
      <c r="T18" s="122">
        <f>R18-S18</f>
        <v>0</v>
      </c>
      <c r="U18" s="124"/>
    </row>
    <row r="19" spans="1:21" ht="17.25" customHeight="1">
      <c r="A19" s="130"/>
      <c r="B19" s="51"/>
      <c r="C19" s="56"/>
      <c r="D19" s="53"/>
      <c r="E19" s="143"/>
      <c r="F19" s="144"/>
      <c r="G19" s="145"/>
      <c r="H19" s="51"/>
      <c r="I19" s="70"/>
      <c r="J19" s="53"/>
      <c r="K19" s="51"/>
      <c r="L19" s="56"/>
      <c r="M19" s="55"/>
      <c r="N19" s="146"/>
      <c r="O19" s="127"/>
      <c r="P19" s="147"/>
      <c r="Q19" s="148"/>
      <c r="R19" s="126"/>
      <c r="S19" s="127"/>
      <c r="T19" s="128"/>
      <c r="U19" s="129"/>
    </row>
    <row r="20" spans="1:21" ht="17.25" customHeight="1">
      <c r="A20" s="130" t="str">
        <f>'1日目'!P13</f>
        <v>ＳＳアドバンス</v>
      </c>
      <c r="B20" s="50"/>
      <c r="C20" s="54" t="s">
        <v>37</v>
      </c>
      <c r="D20" s="52"/>
      <c r="E20" s="50"/>
      <c r="F20" s="54" t="s">
        <v>37</v>
      </c>
      <c r="G20" s="52"/>
      <c r="H20" s="132"/>
      <c r="I20" s="133"/>
      <c r="J20" s="142"/>
      <c r="K20" s="50"/>
      <c r="L20" s="54" t="s">
        <v>37</v>
      </c>
      <c r="M20" s="54"/>
      <c r="N20" s="136">
        <f>COUNTIF($B21:$M21,"○")</f>
        <v>0</v>
      </c>
      <c r="O20" s="120">
        <f>COUNTIF($B21:$M21,"△")</f>
        <v>0</v>
      </c>
      <c r="P20" s="138">
        <f>COUNTIF($B21:$M21,"●")</f>
        <v>0</v>
      </c>
      <c r="Q20" s="140">
        <f>N20*3+O20*1</f>
        <v>0</v>
      </c>
      <c r="R20" s="118">
        <f>B20+E20+K20</f>
        <v>0</v>
      </c>
      <c r="S20" s="120">
        <f>D20+G20+M20</f>
        <v>0</v>
      </c>
      <c r="T20" s="122">
        <f>R20-S20</f>
        <v>0</v>
      </c>
      <c r="U20" s="124"/>
    </row>
    <row r="21" spans="1:21" ht="17.25" customHeight="1">
      <c r="A21" s="130"/>
      <c r="B21" s="51"/>
      <c r="C21" s="56"/>
      <c r="D21" s="53"/>
      <c r="E21" s="51"/>
      <c r="F21" s="70"/>
      <c r="G21" s="53"/>
      <c r="H21" s="143"/>
      <c r="I21" s="144"/>
      <c r="J21" s="145"/>
      <c r="K21" s="51"/>
      <c r="L21" s="56"/>
      <c r="M21" s="55"/>
      <c r="N21" s="146"/>
      <c r="O21" s="127"/>
      <c r="P21" s="147"/>
      <c r="Q21" s="148"/>
      <c r="R21" s="126"/>
      <c r="S21" s="127"/>
      <c r="T21" s="128"/>
      <c r="U21" s="129"/>
    </row>
    <row r="22" spans="1:21" ht="17.25" customHeight="1">
      <c r="A22" s="130" t="str">
        <f>'1日目'!P14</f>
        <v>パルティーダＵ－１４</v>
      </c>
      <c r="B22" s="50"/>
      <c r="C22" s="54" t="s">
        <v>37</v>
      </c>
      <c r="D22" s="52"/>
      <c r="E22" s="50"/>
      <c r="F22" s="54" t="s">
        <v>37</v>
      </c>
      <c r="G22" s="52"/>
      <c r="H22" s="50"/>
      <c r="I22" s="54" t="s">
        <v>37</v>
      </c>
      <c r="J22" s="52"/>
      <c r="K22" s="132"/>
      <c r="L22" s="133"/>
      <c r="M22" s="133"/>
      <c r="N22" s="136">
        <f>COUNTIF($B23:$M23,"○")</f>
        <v>0</v>
      </c>
      <c r="O22" s="120">
        <f>COUNTIF($B23:$M23,"△")</f>
        <v>0</v>
      </c>
      <c r="P22" s="138">
        <f>COUNTIF($B23:$M23,"●")</f>
        <v>0</v>
      </c>
      <c r="Q22" s="140">
        <f>N22*3+O22*1</f>
        <v>0</v>
      </c>
      <c r="R22" s="118">
        <f>B22+E22+H22</f>
        <v>0</v>
      </c>
      <c r="S22" s="120">
        <f>D22+G22+J22</f>
        <v>0</v>
      </c>
      <c r="T22" s="122">
        <f>R22-S22</f>
        <v>0</v>
      </c>
      <c r="U22" s="124"/>
    </row>
    <row r="23" spans="1:21" ht="17.25" customHeight="1" thickBot="1">
      <c r="A23" s="131"/>
      <c r="B23" s="61"/>
      <c r="C23" s="71"/>
      <c r="D23" s="62"/>
      <c r="E23" s="61"/>
      <c r="F23" s="65"/>
      <c r="G23" s="62"/>
      <c r="H23" s="61"/>
      <c r="I23" s="65"/>
      <c r="J23" s="62"/>
      <c r="K23" s="134"/>
      <c r="L23" s="135"/>
      <c r="M23" s="135"/>
      <c r="N23" s="137"/>
      <c r="O23" s="121"/>
      <c r="P23" s="139"/>
      <c r="Q23" s="141"/>
      <c r="R23" s="119"/>
      <c r="S23" s="121"/>
      <c r="T23" s="123"/>
      <c r="U23" s="125"/>
    </row>
    <row r="25" ht="29.25" customHeight="1" thickBot="1">
      <c r="A25" s="69" t="s">
        <v>43</v>
      </c>
    </row>
    <row r="26" spans="1:21" ht="34.5" customHeight="1">
      <c r="A26" s="57"/>
      <c r="B26" s="149" t="str">
        <f>A27</f>
        <v>東市来</v>
      </c>
      <c r="C26" s="150"/>
      <c r="D26" s="151"/>
      <c r="E26" s="149" t="str">
        <f>A29</f>
        <v>アラーラ</v>
      </c>
      <c r="F26" s="150"/>
      <c r="G26" s="151"/>
      <c r="H26" s="149" t="str">
        <f>A31</f>
        <v>帖佐</v>
      </c>
      <c r="I26" s="150"/>
      <c r="J26" s="151"/>
      <c r="K26" s="152" t="str">
        <f>A33</f>
        <v>西紫原</v>
      </c>
      <c r="L26" s="152"/>
      <c r="M26" s="149"/>
      <c r="N26" s="63" t="s">
        <v>40</v>
      </c>
      <c r="O26" s="58" t="s">
        <v>41</v>
      </c>
      <c r="P26" s="64" t="s">
        <v>31</v>
      </c>
      <c r="Q26" s="67" t="s">
        <v>32</v>
      </c>
      <c r="R26" s="66" t="s">
        <v>33</v>
      </c>
      <c r="S26" s="59" t="s">
        <v>34</v>
      </c>
      <c r="T26" s="60" t="s">
        <v>35</v>
      </c>
      <c r="U26" s="68" t="s">
        <v>36</v>
      </c>
    </row>
    <row r="27" spans="1:21" ht="17.25" customHeight="1">
      <c r="A27" s="130" t="str">
        <f>'1日目'!P15</f>
        <v>東市来</v>
      </c>
      <c r="B27" s="132"/>
      <c r="C27" s="133"/>
      <c r="D27" s="142"/>
      <c r="E27" s="50"/>
      <c r="F27" s="54" t="s">
        <v>37</v>
      </c>
      <c r="G27" s="52"/>
      <c r="H27" s="50"/>
      <c r="I27" s="54" t="s">
        <v>37</v>
      </c>
      <c r="J27" s="52"/>
      <c r="K27" s="50"/>
      <c r="L27" s="54" t="s">
        <v>37</v>
      </c>
      <c r="M27" s="54"/>
      <c r="N27" s="136">
        <f>COUNTIF($B28:$M28,"○")</f>
        <v>0</v>
      </c>
      <c r="O27" s="120">
        <f>COUNTIF($B28:$M28,"△")</f>
        <v>0</v>
      </c>
      <c r="P27" s="138">
        <f>COUNTIF($B28:$M28,"●")</f>
        <v>0</v>
      </c>
      <c r="Q27" s="140">
        <f>N27*3+O27*1</f>
        <v>0</v>
      </c>
      <c r="R27" s="118">
        <f>E27+H27+K27</f>
        <v>0</v>
      </c>
      <c r="S27" s="120">
        <f>G27+J27+M27</f>
        <v>0</v>
      </c>
      <c r="T27" s="122">
        <f>R27-S27</f>
        <v>0</v>
      </c>
      <c r="U27" s="124"/>
    </row>
    <row r="28" spans="1:21" ht="17.25" customHeight="1">
      <c r="A28" s="130"/>
      <c r="B28" s="143"/>
      <c r="C28" s="144"/>
      <c r="D28" s="145"/>
      <c r="E28" s="51"/>
      <c r="F28" s="56"/>
      <c r="G28" s="53"/>
      <c r="H28" s="51"/>
      <c r="I28" s="56"/>
      <c r="J28" s="53"/>
      <c r="K28" s="51"/>
      <c r="L28" s="72"/>
      <c r="M28" s="55"/>
      <c r="N28" s="146"/>
      <c r="O28" s="127"/>
      <c r="P28" s="147"/>
      <c r="Q28" s="148"/>
      <c r="R28" s="126"/>
      <c r="S28" s="127"/>
      <c r="T28" s="128"/>
      <c r="U28" s="129"/>
    </row>
    <row r="29" spans="1:21" ht="17.25" customHeight="1">
      <c r="A29" s="130" t="str">
        <f>'1日目'!P16</f>
        <v>アラーラ</v>
      </c>
      <c r="B29" s="50"/>
      <c r="C29" s="54" t="s">
        <v>37</v>
      </c>
      <c r="D29" s="52"/>
      <c r="E29" s="132"/>
      <c r="F29" s="133"/>
      <c r="G29" s="142"/>
      <c r="H29" s="50"/>
      <c r="I29" s="54" t="s">
        <v>37</v>
      </c>
      <c r="J29" s="52"/>
      <c r="K29" s="50"/>
      <c r="L29" s="54" t="s">
        <v>37</v>
      </c>
      <c r="M29" s="54"/>
      <c r="N29" s="136">
        <f>COUNTIF($B30:$M30,"○")</f>
        <v>0</v>
      </c>
      <c r="O29" s="120">
        <f>COUNTIF($B30:$M30,"△")</f>
        <v>0</v>
      </c>
      <c r="P29" s="138">
        <f>COUNTIF($B30:$M30,"●")</f>
        <v>0</v>
      </c>
      <c r="Q29" s="140">
        <f>N29*3+O29*1</f>
        <v>0</v>
      </c>
      <c r="R29" s="118">
        <f>B29+H29+K29</f>
        <v>0</v>
      </c>
      <c r="S29" s="120">
        <f>D29+J29+M29</f>
        <v>0</v>
      </c>
      <c r="T29" s="122">
        <f>R29-S29</f>
        <v>0</v>
      </c>
      <c r="U29" s="124"/>
    </row>
    <row r="30" spans="1:21" ht="17.25" customHeight="1">
      <c r="A30" s="130"/>
      <c r="B30" s="51"/>
      <c r="C30" s="56"/>
      <c r="D30" s="53"/>
      <c r="E30" s="143"/>
      <c r="F30" s="144"/>
      <c r="G30" s="145"/>
      <c r="H30" s="51"/>
      <c r="I30" s="72"/>
      <c r="J30" s="53"/>
      <c r="K30" s="51"/>
      <c r="L30" s="56"/>
      <c r="M30" s="55"/>
      <c r="N30" s="146"/>
      <c r="O30" s="127"/>
      <c r="P30" s="147"/>
      <c r="Q30" s="148"/>
      <c r="R30" s="126"/>
      <c r="S30" s="127"/>
      <c r="T30" s="128"/>
      <c r="U30" s="129"/>
    </row>
    <row r="31" spans="1:21" ht="17.25" customHeight="1">
      <c r="A31" s="130" t="str">
        <f>'1日目'!P17</f>
        <v>帖佐</v>
      </c>
      <c r="B31" s="50"/>
      <c r="C31" s="54" t="s">
        <v>37</v>
      </c>
      <c r="D31" s="52"/>
      <c r="E31" s="50"/>
      <c r="F31" s="54" t="s">
        <v>37</v>
      </c>
      <c r="G31" s="52"/>
      <c r="H31" s="132"/>
      <c r="I31" s="133"/>
      <c r="J31" s="142"/>
      <c r="K31" s="50"/>
      <c r="L31" s="54" t="s">
        <v>37</v>
      </c>
      <c r="M31" s="54"/>
      <c r="N31" s="136">
        <f>COUNTIF($B32:$M32,"○")</f>
        <v>0</v>
      </c>
      <c r="O31" s="120">
        <f>COUNTIF($B32:$M32,"△")</f>
        <v>0</v>
      </c>
      <c r="P31" s="138">
        <f>COUNTIF($B32:$M32,"●")</f>
        <v>0</v>
      </c>
      <c r="Q31" s="140">
        <f>N31*3+O31*1</f>
        <v>0</v>
      </c>
      <c r="R31" s="118">
        <f>B31+E31+K31</f>
        <v>0</v>
      </c>
      <c r="S31" s="120">
        <f>D31+G31+M31</f>
        <v>0</v>
      </c>
      <c r="T31" s="122">
        <f>R31-S31</f>
        <v>0</v>
      </c>
      <c r="U31" s="124"/>
    </row>
    <row r="32" spans="1:21" ht="17.25" customHeight="1">
      <c r="A32" s="130"/>
      <c r="B32" s="51"/>
      <c r="C32" s="56"/>
      <c r="D32" s="53"/>
      <c r="E32" s="51"/>
      <c r="F32" s="72"/>
      <c r="G32" s="53"/>
      <c r="H32" s="143"/>
      <c r="I32" s="144"/>
      <c r="J32" s="145"/>
      <c r="K32" s="51"/>
      <c r="L32" s="56"/>
      <c r="M32" s="55"/>
      <c r="N32" s="146"/>
      <c r="O32" s="127"/>
      <c r="P32" s="147"/>
      <c r="Q32" s="148"/>
      <c r="R32" s="126"/>
      <c r="S32" s="127"/>
      <c r="T32" s="128"/>
      <c r="U32" s="129"/>
    </row>
    <row r="33" spans="1:21" ht="17.25" customHeight="1">
      <c r="A33" s="130" t="str">
        <f>'1日目'!P18</f>
        <v>西紫原</v>
      </c>
      <c r="B33" s="50"/>
      <c r="C33" s="54" t="s">
        <v>37</v>
      </c>
      <c r="D33" s="52"/>
      <c r="E33" s="50"/>
      <c r="F33" s="54" t="s">
        <v>37</v>
      </c>
      <c r="G33" s="52"/>
      <c r="H33" s="50"/>
      <c r="I33" s="54" t="s">
        <v>37</v>
      </c>
      <c r="J33" s="52"/>
      <c r="K33" s="132"/>
      <c r="L33" s="133"/>
      <c r="M33" s="133"/>
      <c r="N33" s="136">
        <f>COUNTIF($B34:$M34,"○")</f>
        <v>0</v>
      </c>
      <c r="O33" s="120">
        <f>COUNTIF($B34:$M34,"△")</f>
        <v>0</v>
      </c>
      <c r="P33" s="138">
        <f>COUNTIF($B34:$M34,"●")</f>
        <v>0</v>
      </c>
      <c r="Q33" s="140">
        <f>N33*3+O33*1</f>
        <v>0</v>
      </c>
      <c r="R33" s="118">
        <f>B33+E33+H33</f>
        <v>0</v>
      </c>
      <c r="S33" s="120">
        <f>D33+G33+J33</f>
        <v>0</v>
      </c>
      <c r="T33" s="122">
        <f>R33-S33</f>
        <v>0</v>
      </c>
      <c r="U33" s="124"/>
    </row>
    <row r="34" spans="1:21" ht="17.25" customHeight="1" thickBot="1">
      <c r="A34" s="131"/>
      <c r="B34" s="61"/>
      <c r="C34" s="73"/>
      <c r="D34" s="62"/>
      <c r="E34" s="61"/>
      <c r="F34" s="65"/>
      <c r="G34" s="62"/>
      <c r="H34" s="61"/>
      <c r="I34" s="71"/>
      <c r="J34" s="62"/>
      <c r="K34" s="134"/>
      <c r="L34" s="135"/>
      <c r="M34" s="135"/>
      <c r="N34" s="137"/>
      <c r="O34" s="121"/>
      <c r="P34" s="139"/>
      <c r="Q34" s="141"/>
      <c r="R34" s="119"/>
      <c r="S34" s="121"/>
      <c r="T34" s="123"/>
      <c r="U34" s="125"/>
    </row>
    <row r="36" ht="29.25" customHeight="1" thickBot="1">
      <c r="A36" s="69" t="s">
        <v>44</v>
      </c>
    </row>
    <row r="37" spans="1:21" ht="34.5" customHeight="1">
      <c r="A37" s="57"/>
      <c r="B37" s="149" t="str">
        <f>A38</f>
        <v>伊集院</v>
      </c>
      <c r="C37" s="150"/>
      <c r="D37" s="151"/>
      <c r="E37" s="149" t="str">
        <f>A40</f>
        <v>ディアマント　Ａ</v>
      </c>
      <c r="F37" s="150"/>
      <c r="G37" s="151"/>
      <c r="H37" s="149" t="str">
        <f>A42</f>
        <v>パルティーダＵ－１３</v>
      </c>
      <c r="I37" s="150"/>
      <c r="J37" s="151"/>
      <c r="K37" s="152" t="str">
        <f>A44</f>
        <v>坂元</v>
      </c>
      <c r="L37" s="152"/>
      <c r="M37" s="149"/>
      <c r="N37" s="63" t="s">
        <v>40</v>
      </c>
      <c r="O37" s="58" t="s">
        <v>41</v>
      </c>
      <c r="P37" s="64" t="s">
        <v>31</v>
      </c>
      <c r="Q37" s="67" t="s">
        <v>32</v>
      </c>
      <c r="R37" s="66" t="s">
        <v>33</v>
      </c>
      <c r="S37" s="59" t="s">
        <v>34</v>
      </c>
      <c r="T37" s="60" t="s">
        <v>35</v>
      </c>
      <c r="U37" s="68" t="s">
        <v>36</v>
      </c>
    </row>
    <row r="38" spans="1:21" ht="17.25" customHeight="1">
      <c r="A38" s="130" t="str">
        <f>'1日目'!P19</f>
        <v>伊集院</v>
      </c>
      <c r="B38" s="132"/>
      <c r="C38" s="133"/>
      <c r="D38" s="142"/>
      <c r="E38" s="50"/>
      <c r="F38" s="54" t="s">
        <v>37</v>
      </c>
      <c r="G38" s="52"/>
      <c r="H38" s="50"/>
      <c r="I38" s="54" t="s">
        <v>37</v>
      </c>
      <c r="J38" s="52"/>
      <c r="K38" s="50"/>
      <c r="L38" s="54" t="s">
        <v>37</v>
      </c>
      <c r="M38" s="54"/>
      <c r="N38" s="136">
        <f>COUNTIF($B39:$M39,"○")</f>
        <v>0</v>
      </c>
      <c r="O38" s="120">
        <f>COUNTIF($B39:$M39,"△")</f>
        <v>0</v>
      </c>
      <c r="P38" s="138">
        <f>COUNTIF($B39:$M39,"●")</f>
        <v>0</v>
      </c>
      <c r="Q38" s="140">
        <f>N38*3+O38*1</f>
        <v>0</v>
      </c>
      <c r="R38" s="118">
        <f>E38+H38+K38</f>
        <v>0</v>
      </c>
      <c r="S38" s="120">
        <f>G38+J38+M38</f>
        <v>0</v>
      </c>
      <c r="T38" s="122">
        <f>R38-S38</f>
        <v>0</v>
      </c>
      <c r="U38" s="124"/>
    </row>
    <row r="39" spans="1:21" ht="17.25" customHeight="1">
      <c r="A39" s="130"/>
      <c r="B39" s="143"/>
      <c r="C39" s="144"/>
      <c r="D39" s="145"/>
      <c r="E39" s="51"/>
      <c r="F39" s="56"/>
      <c r="G39" s="53"/>
      <c r="H39" s="51"/>
      <c r="I39" s="56"/>
      <c r="J39" s="53"/>
      <c r="K39" s="51"/>
      <c r="L39" s="72"/>
      <c r="M39" s="55"/>
      <c r="N39" s="146"/>
      <c r="O39" s="127"/>
      <c r="P39" s="147"/>
      <c r="Q39" s="148"/>
      <c r="R39" s="126"/>
      <c r="S39" s="127"/>
      <c r="T39" s="128"/>
      <c r="U39" s="129"/>
    </row>
    <row r="40" spans="1:21" ht="17.25" customHeight="1">
      <c r="A40" s="130" t="str">
        <f>'1日目'!P20</f>
        <v>ディアマント　Ａ</v>
      </c>
      <c r="B40" s="50"/>
      <c r="C40" s="54" t="s">
        <v>37</v>
      </c>
      <c r="D40" s="52"/>
      <c r="E40" s="132"/>
      <c r="F40" s="133"/>
      <c r="G40" s="142"/>
      <c r="H40" s="50"/>
      <c r="I40" s="54" t="s">
        <v>37</v>
      </c>
      <c r="J40" s="52"/>
      <c r="K40" s="50"/>
      <c r="L40" s="54" t="s">
        <v>37</v>
      </c>
      <c r="M40" s="54"/>
      <c r="N40" s="136">
        <f>COUNTIF($B41:$M41,"○")</f>
        <v>0</v>
      </c>
      <c r="O40" s="120">
        <f>COUNTIF($B41:$M41,"△")</f>
        <v>0</v>
      </c>
      <c r="P40" s="138">
        <f>COUNTIF($B41:$M41,"●")</f>
        <v>0</v>
      </c>
      <c r="Q40" s="140">
        <f>N40*3+O40*1</f>
        <v>0</v>
      </c>
      <c r="R40" s="118">
        <f>B40+H40+K40</f>
        <v>0</v>
      </c>
      <c r="S40" s="120">
        <f>D40+J40+M40</f>
        <v>0</v>
      </c>
      <c r="T40" s="122">
        <f>R40-S40</f>
        <v>0</v>
      </c>
      <c r="U40" s="124"/>
    </row>
    <row r="41" spans="1:21" ht="17.25" customHeight="1">
      <c r="A41" s="130"/>
      <c r="B41" s="51"/>
      <c r="C41" s="56"/>
      <c r="D41" s="53"/>
      <c r="E41" s="143"/>
      <c r="F41" s="144"/>
      <c r="G41" s="145"/>
      <c r="H41" s="51"/>
      <c r="I41" s="72"/>
      <c r="J41" s="53"/>
      <c r="K41" s="51"/>
      <c r="L41" s="56"/>
      <c r="M41" s="55"/>
      <c r="N41" s="146"/>
      <c r="O41" s="127"/>
      <c r="P41" s="147"/>
      <c r="Q41" s="148"/>
      <c r="R41" s="126"/>
      <c r="S41" s="127"/>
      <c r="T41" s="128"/>
      <c r="U41" s="129"/>
    </row>
    <row r="42" spans="1:21" ht="17.25" customHeight="1">
      <c r="A42" s="130" t="str">
        <f>'1日目'!P21</f>
        <v>パルティーダＵ－１３</v>
      </c>
      <c r="B42" s="50"/>
      <c r="C42" s="54" t="s">
        <v>37</v>
      </c>
      <c r="D42" s="52"/>
      <c r="E42" s="50"/>
      <c r="F42" s="54" t="s">
        <v>37</v>
      </c>
      <c r="G42" s="52"/>
      <c r="H42" s="132"/>
      <c r="I42" s="133"/>
      <c r="J42" s="142"/>
      <c r="K42" s="50"/>
      <c r="L42" s="54" t="s">
        <v>37</v>
      </c>
      <c r="M42" s="54"/>
      <c r="N42" s="136">
        <f>COUNTIF($B43:$M43,"○")</f>
        <v>0</v>
      </c>
      <c r="O42" s="120">
        <f>COUNTIF($B43:$M43,"△")</f>
        <v>0</v>
      </c>
      <c r="P42" s="138">
        <f>COUNTIF($B43:$M43,"●")</f>
        <v>0</v>
      </c>
      <c r="Q42" s="140">
        <f>N42*3+O42*1</f>
        <v>0</v>
      </c>
      <c r="R42" s="118">
        <f>B42+E42+K42</f>
        <v>0</v>
      </c>
      <c r="S42" s="120">
        <f>D42+G42+M42</f>
        <v>0</v>
      </c>
      <c r="T42" s="122">
        <f>R42-S42</f>
        <v>0</v>
      </c>
      <c r="U42" s="124"/>
    </row>
    <row r="43" spans="1:21" ht="17.25" customHeight="1">
      <c r="A43" s="130"/>
      <c r="B43" s="51"/>
      <c r="C43" s="56"/>
      <c r="D43" s="53"/>
      <c r="E43" s="51"/>
      <c r="F43" s="72"/>
      <c r="G43" s="53"/>
      <c r="H43" s="143"/>
      <c r="I43" s="144"/>
      <c r="J43" s="145"/>
      <c r="K43" s="51"/>
      <c r="L43" s="70"/>
      <c r="M43" s="55"/>
      <c r="N43" s="146"/>
      <c r="O43" s="127"/>
      <c r="P43" s="147"/>
      <c r="Q43" s="148"/>
      <c r="R43" s="126"/>
      <c r="S43" s="127"/>
      <c r="T43" s="128"/>
      <c r="U43" s="129"/>
    </row>
    <row r="44" spans="1:21" ht="17.25" customHeight="1">
      <c r="A44" s="130" t="str">
        <f>'1日目'!P22</f>
        <v>坂元</v>
      </c>
      <c r="B44" s="50"/>
      <c r="C44" s="54" t="s">
        <v>37</v>
      </c>
      <c r="D44" s="52"/>
      <c r="E44" s="50"/>
      <c r="F44" s="54" t="s">
        <v>37</v>
      </c>
      <c r="G44" s="52"/>
      <c r="H44" s="50"/>
      <c r="I44" s="54" t="s">
        <v>37</v>
      </c>
      <c r="J44" s="52"/>
      <c r="K44" s="132"/>
      <c r="L44" s="133"/>
      <c r="M44" s="133"/>
      <c r="N44" s="136">
        <f>COUNTIF($B45:$M45,"○")</f>
        <v>0</v>
      </c>
      <c r="O44" s="120">
        <f>COUNTIF($B45:$M45,"△")</f>
        <v>0</v>
      </c>
      <c r="P44" s="138">
        <f>COUNTIF($B45:$M45,"●")</f>
        <v>0</v>
      </c>
      <c r="Q44" s="140">
        <f>N44*3+O44*1</f>
        <v>0</v>
      </c>
      <c r="R44" s="118">
        <f>B44+E44+H44</f>
        <v>0</v>
      </c>
      <c r="S44" s="120">
        <f>D44+G44+J44</f>
        <v>0</v>
      </c>
      <c r="T44" s="122">
        <f>R44-S44</f>
        <v>0</v>
      </c>
      <c r="U44" s="124"/>
    </row>
    <row r="45" spans="1:21" ht="17.25" customHeight="1" thickBot="1">
      <c r="A45" s="131"/>
      <c r="B45" s="61"/>
      <c r="C45" s="65"/>
      <c r="D45" s="62"/>
      <c r="E45" s="61"/>
      <c r="F45" s="73"/>
      <c r="G45" s="62"/>
      <c r="H45" s="61"/>
      <c r="I45" s="71"/>
      <c r="J45" s="62"/>
      <c r="K45" s="134"/>
      <c r="L45" s="135"/>
      <c r="M45" s="135"/>
      <c r="N45" s="137"/>
      <c r="O45" s="121"/>
      <c r="P45" s="139"/>
      <c r="Q45" s="141"/>
      <c r="R45" s="119"/>
      <c r="S45" s="121"/>
      <c r="T45" s="123"/>
      <c r="U45" s="125"/>
    </row>
  </sheetData>
  <sheetProtection/>
  <mergeCells count="176">
    <mergeCell ref="B4:D4"/>
    <mergeCell ref="E4:G4"/>
    <mergeCell ref="H4:J4"/>
    <mergeCell ref="K4:M4"/>
    <mergeCell ref="A5:A6"/>
    <mergeCell ref="B5:D6"/>
    <mergeCell ref="N5:N6"/>
    <mergeCell ref="O5:O6"/>
    <mergeCell ref="P5:P6"/>
    <mergeCell ref="Q5:Q6"/>
    <mergeCell ref="R5:R6"/>
    <mergeCell ref="S5:S6"/>
    <mergeCell ref="T5:T6"/>
    <mergeCell ref="U5:U6"/>
    <mergeCell ref="A7:A8"/>
    <mergeCell ref="E7:G8"/>
    <mergeCell ref="N7:N8"/>
    <mergeCell ref="O7:O8"/>
    <mergeCell ref="P7:P8"/>
    <mergeCell ref="Q7:Q8"/>
    <mergeCell ref="R7:R8"/>
    <mergeCell ref="S7:S8"/>
    <mergeCell ref="T7:T8"/>
    <mergeCell ref="U7:U8"/>
    <mergeCell ref="A9:A10"/>
    <mergeCell ref="H9:J10"/>
    <mergeCell ref="N9:N10"/>
    <mergeCell ref="O9:O10"/>
    <mergeCell ref="P9:P10"/>
    <mergeCell ref="Q9:Q10"/>
    <mergeCell ref="R9:R10"/>
    <mergeCell ref="S9:S10"/>
    <mergeCell ref="T9:T10"/>
    <mergeCell ref="U9:U10"/>
    <mergeCell ref="A11:A12"/>
    <mergeCell ref="K11:M12"/>
    <mergeCell ref="N11:N12"/>
    <mergeCell ref="O11:O12"/>
    <mergeCell ref="P11:P12"/>
    <mergeCell ref="Q11:Q12"/>
    <mergeCell ref="R11:R12"/>
    <mergeCell ref="S11:S12"/>
    <mergeCell ref="T11:T12"/>
    <mergeCell ref="U11:U12"/>
    <mergeCell ref="B15:D15"/>
    <mergeCell ref="E15:G15"/>
    <mergeCell ref="H15:J15"/>
    <mergeCell ref="K15:M15"/>
    <mergeCell ref="A16:A17"/>
    <mergeCell ref="B16:D17"/>
    <mergeCell ref="N16:N17"/>
    <mergeCell ref="O16:O17"/>
    <mergeCell ref="P16:P17"/>
    <mergeCell ref="Q16:Q17"/>
    <mergeCell ref="R16:R17"/>
    <mergeCell ref="S16:S17"/>
    <mergeCell ref="T16:T17"/>
    <mergeCell ref="U16:U17"/>
    <mergeCell ref="A18:A19"/>
    <mergeCell ref="E18:G19"/>
    <mergeCell ref="N18:N19"/>
    <mergeCell ref="O18:O19"/>
    <mergeCell ref="P18:P19"/>
    <mergeCell ref="Q18:Q19"/>
    <mergeCell ref="R18:R19"/>
    <mergeCell ref="S18:S19"/>
    <mergeCell ref="T18:T19"/>
    <mergeCell ref="U18:U19"/>
    <mergeCell ref="A20:A21"/>
    <mergeCell ref="H20:J21"/>
    <mergeCell ref="N20:N21"/>
    <mergeCell ref="O20:O21"/>
    <mergeCell ref="P20:P21"/>
    <mergeCell ref="Q20:Q21"/>
    <mergeCell ref="R20:R21"/>
    <mergeCell ref="S20:S21"/>
    <mergeCell ref="T20:T21"/>
    <mergeCell ref="U20:U21"/>
    <mergeCell ref="A22:A23"/>
    <mergeCell ref="K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6:D26"/>
    <mergeCell ref="E26:G26"/>
    <mergeCell ref="H26:J26"/>
    <mergeCell ref="K26:M26"/>
    <mergeCell ref="A27:A28"/>
    <mergeCell ref="B27:D28"/>
    <mergeCell ref="N27:N28"/>
    <mergeCell ref="O27:O28"/>
    <mergeCell ref="P27:P28"/>
    <mergeCell ref="Q27:Q28"/>
    <mergeCell ref="R27:R28"/>
    <mergeCell ref="S27:S28"/>
    <mergeCell ref="T27:T28"/>
    <mergeCell ref="U27:U28"/>
    <mergeCell ref="A29:A30"/>
    <mergeCell ref="E29:G30"/>
    <mergeCell ref="N29:N30"/>
    <mergeCell ref="O29:O30"/>
    <mergeCell ref="P29:P30"/>
    <mergeCell ref="Q29:Q30"/>
    <mergeCell ref="R29:R30"/>
    <mergeCell ref="S29:S30"/>
    <mergeCell ref="T29:T30"/>
    <mergeCell ref="U29:U30"/>
    <mergeCell ref="A31:A32"/>
    <mergeCell ref="H31:J32"/>
    <mergeCell ref="N31:N32"/>
    <mergeCell ref="O31:O32"/>
    <mergeCell ref="P31:P32"/>
    <mergeCell ref="Q31:Q32"/>
    <mergeCell ref="R31:R32"/>
    <mergeCell ref="S31:S32"/>
    <mergeCell ref="T31:T32"/>
    <mergeCell ref="U31:U32"/>
    <mergeCell ref="A33:A34"/>
    <mergeCell ref="K33:M34"/>
    <mergeCell ref="N33:N34"/>
    <mergeCell ref="O33:O34"/>
    <mergeCell ref="P33:P34"/>
    <mergeCell ref="Q33:Q34"/>
    <mergeCell ref="R33:R34"/>
    <mergeCell ref="S33:S34"/>
    <mergeCell ref="T33:T34"/>
    <mergeCell ref="U33:U34"/>
    <mergeCell ref="B37:D37"/>
    <mergeCell ref="E37:G37"/>
    <mergeCell ref="H37:J37"/>
    <mergeCell ref="K37:M37"/>
    <mergeCell ref="A38:A39"/>
    <mergeCell ref="B38:D39"/>
    <mergeCell ref="N38:N39"/>
    <mergeCell ref="O38:O39"/>
    <mergeCell ref="P38:P39"/>
    <mergeCell ref="Q38:Q39"/>
    <mergeCell ref="R38:R39"/>
    <mergeCell ref="S38:S39"/>
    <mergeCell ref="T38:T39"/>
    <mergeCell ref="U38:U39"/>
    <mergeCell ref="A40:A41"/>
    <mergeCell ref="E40:G41"/>
    <mergeCell ref="N40:N41"/>
    <mergeCell ref="O40:O41"/>
    <mergeCell ref="P40:P41"/>
    <mergeCell ref="Q40:Q41"/>
    <mergeCell ref="R40:R41"/>
    <mergeCell ref="S40:S41"/>
    <mergeCell ref="T40:T41"/>
    <mergeCell ref="U40:U41"/>
    <mergeCell ref="A42:A43"/>
    <mergeCell ref="H42:J43"/>
    <mergeCell ref="N42:N43"/>
    <mergeCell ref="O42:O43"/>
    <mergeCell ref="P42:P43"/>
    <mergeCell ref="Q42:Q43"/>
    <mergeCell ref="A44:A45"/>
    <mergeCell ref="K44:M45"/>
    <mergeCell ref="N44:N45"/>
    <mergeCell ref="O44:O45"/>
    <mergeCell ref="P44:P45"/>
    <mergeCell ref="Q44:Q45"/>
    <mergeCell ref="R44:R45"/>
    <mergeCell ref="S44:S45"/>
    <mergeCell ref="T44:T45"/>
    <mergeCell ref="U44:U45"/>
    <mergeCell ref="R42:R43"/>
    <mergeCell ref="S42:S43"/>
    <mergeCell ref="T42:T43"/>
    <mergeCell ref="U42:U43"/>
  </mergeCells>
  <printOptions/>
  <pageMargins left="0.38" right="0.26" top="0.2" bottom="0.2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P32"/>
  <sheetViews>
    <sheetView tabSelected="1" zoomScalePageLayoutView="0" workbookViewId="0" topLeftCell="B1">
      <selection activeCell="U10" sqref="U10"/>
    </sheetView>
  </sheetViews>
  <sheetFormatPr defaultColWidth="9.140625" defaultRowHeight="15"/>
  <cols>
    <col min="1" max="1" width="9.00390625" style="81" customWidth="1"/>
    <col min="2" max="2" width="11.57421875" style="2" customWidth="1"/>
    <col min="3" max="5" width="9.00390625" style="82" customWidth="1"/>
    <col min="6" max="6" width="9.00390625" style="81" customWidth="1"/>
    <col min="7" max="7" width="3.421875" style="81" customWidth="1"/>
    <col min="8" max="8" width="11.57421875" style="2" customWidth="1"/>
    <col min="9" max="11" width="9.00390625" style="82" customWidth="1"/>
    <col min="12" max="12" width="9.7109375" style="81" customWidth="1"/>
    <col min="13" max="13" width="1.1484375" style="81" customWidth="1"/>
    <col min="14" max="14" width="0.13671875" style="81" customWidth="1"/>
    <col min="15" max="16384" width="9.00390625" style="81" customWidth="1"/>
  </cols>
  <sheetData>
    <row r="1" ht="6.75" customHeight="1"/>
    <row r="2" spans="2:12" ht="27" customHeight="1">
      <c r="B2" s="116" t="s">
        <v>110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5:9" ht="13.5">
      <c r="E3" s="104"/>
      <c r="F3" s="104"/>
      <c r="G3" s="104"/>
      <c r="H3" s="104"/>
      <c r="I3" s="104"/>
    </row>
    <row r="6" spans="2:16" ht="13.5">
      <c r="B6" s="18" t="str">
        <f>P7</f>
        <v>あ１</v>
      </c>
      <c r="D6" s="82" t="s">
        <v>80</v>
      </c>
      <c r="F6" s="20" t="str">
        <f>P8</f>
        <v>い１</v>
      </c>
      <c r="H6" s="25" t="str">
        <f>P11</f>
        <v>あ２</v>
      </c>
      <c r="J6" s="82" t="s">
        <v>81</v>
      </c>
      <c r="L6" s="27" t="str">
        <f>P12</f>
        <v>い２</v>
      </c>
      <c r="O6" s="83"/>
      <c r="P6" s="83" t="s">
        <v>30</v>
      </c>
    </row>
    <row r="7" spans="3:16" ht="27" customHeight="1">
      <c r="C7" s="107" t="s">
        <v>20</v>
      </c>
      <c r="D7" s="108"/>
      <c r="E7" s="109"/>
      <c r="I7" s="107" t="s">
        <v>21</v>
      </c>
      <c r="J7" s="108"/>
      <c r="K7" s="109"/>
      <c r="O7" s="83" t="s">
        <v>54</v>
      </c>
      <c r="P7" s="17" t="s">
        <v>55</v>
      </c>
    </row>
    <row r="8" spans="2:16" ht="27" customHeight="1">
      <c r="B8" s="2" t="s">
        <v>0</v>
      </c>
      <c r="C8" s="110"/>
      <c r="D8" s="111"/>
      <c r="E8" s="112"/>
      <c r="F8" s="81" t="s">
        <v>1</v>
      </c>
      <c r="H8" s="2" t="s">
        <v>2</v>
      </c>
      <c r="I8" s="110"/>
      <c r="J8" s="111"/>
      <c r="K8" s="112"/>
      <c r="L8" s="81" t="s">
        <v>18</v>
      </c>
      <c r="O8" s="83" t="s">
        <v>56</v>
      </c>
      <c r="P8" s="19" t="s">
        <v>57</v>
      </c>
    </row>
    <row r="9" spans="3:16" ht="27" customHeight="1">
      <c r="C9" s="113"/>
      <c r="D9" s="114"/>
      <c r="E9" s="115"/>
      <c r="I9" s="113"/>
      <c r="J9" s="114"/>
      <c r="K9" s="115"/>
      <c r="O9" s="83" t="s">
        <v>58</v>
      </c>
      <c r="P9" s="21" t="s">
        <v>59</v>
      </c>
    </row>
    <row r="10" spans="2:16" ht="13.5">
      <c r="B10" s="22" t="str">
        <f>P9</f>
        <v>う１</v>
      </c>
      <c r="D10" s="82" t="s">
        <v>8</v>
      </c>
      <c r="F10" s="23" t="str">
        <f>P10</f>
        <v>え１</v>
      </c>
      <c r="H10" s="30" t="str">
        <f>P13</f>
        <v>う２</v>
      </c>
      <c r="J10" s="82" t="s">
        <v>7</v>
      </c>
      <c r="L10" s="47" t="str">
        <f>P14</f>
        <v>え２</v>
      </c>
      <c r="M10" s="103"/>
      <c r="N10" s="103"/>
      <c r="O10" s="83" t="s">
        <v>60</v>
      </c>
      <c r="P10" s="24" t="s">
        <v>61</v>
      </c>
    </row>
    <row r="11" spans="15:16" ht="13.5">
      <c r="O11" s="83" t="s">
        <v>62</v>
      </c>
      <c r="P11" s="26" t="s">
        <v>63</v>
      </c>
    </row>
    <row r="12" spans="2:16" ht="13.5">
      <c r="B12" s="9"/>
      <c r="C12" s="117" t="s">
        <v>24</v>
      </c>
      <c r="D12" s="117"/>
      <c r="E12" s="117"/>
      <c r="F12" s="80" t="s">
        <v>28</v>
      </c>
      <c r="G12" s="82"/>
      <c r="H12" s="9"/>
      <c r="I12" s="117" t="s">
        <v>27</v>
      </c>
      <c r="J12" s="117"/>
      <c r="K12" s="117"/>
      <c r="L12" s="80" t="s">
        <v>28</v>
      </c>
      <c r="O12" s="83" t="s">
        <v>64</v>
      </c>
      <c r="P12" s="28" t="s">
        <v>65</v>
      </c>
    </row>
    <row r="13" spans="2:16" ht="13.5">
      <c r="B13" s="83" t="s">
        <v>14</v>
      </c>
      <c r="C13" s="17" t="str">
        <f>P7</f>
        <v>あ１</v>
      </c>
      <c r="D13" s="14" t="s">
        <v>25</v>
      </c>
      <c r="E13" s="21" t="str">
        <f>P9</f>
        <v>う１</v>
      </c>
      <c r="F13" s="79" t="str">
        <f>P17</f>
        <v>う３</v>
      </c>
      <c r="G13" s="98"/>
      <c r="H13" s="14" t="s">
        <v>67</v>
      </c>
      <c r="I13" s="26" t="str">
        <f>P11</f>
        <v>あ２</v>
      </c>
      <c r="J13" s="14" t="s">
        <v>66</v>
      </c>
      <c r="K13" s="29" t="str">
        <f>P13</f>
        <v>う２</v>
      </c>
      <c r="L13" s="41" t="str">
        <f>P21</f>
        <v>う４</v>
      </c>
      <c r="M13" s="103"/>
      <c r="N13" s="103"/>
      <c r="O13" s="83" t="s">
        <v>82</v>
      </c>
      <c r="P13" s="29" t="s">
        <v>68</v>
      </c>
    </row>
    <row r="14" spans="2:16" ht="13.5">
      <c r="B14" s="83" t="s">
        <v>83</v>
      </c>
      <c r="C14" s="77" t="str">
        <f>P15</f>
        <v>あ３</v>
      </c>
      <c r="D14" s="14" t="s">
        <v>25</v>
      </c>
      <c r="E14" s="79" t="str">
        <f>P17</f>
        <v>う３</v>
      </c>
      <c r="F14" s="17" t="str">
        <f>P7</f>
        <v>あ１</v>
      </c>
      <c r="G14" s="98"/>
      <c r="H14" s="14" t="s">
        <v>69</v>
      </c>
      <c r="I14" s="38" t="str">
        <f>P19</f>
        <v>あ４</v>
      </c>
      <c r="J14" s="14" t="s">
        <v>66</v>
      </c>
      <c r="K14" s="41" t="str">
        <f>P21</f>
        <v>う４</v>
      </c>
      <c r="L14" s="26" t="str">
        <f>P11</f>
        <v>あ２</v>
      </c>
      <c r="O14" s="83" t="s">
        <v>84</v>
      </c>
      <c r="P14" s="31" t="s">
        <v>70</v>
      </c>
    </row>
    <row r="15" spans="2:16" ht="13.5">
      <c r="B15" s="83" t="s">
        <v>85</v>
      </c>
      <c r="C15" s="17" t="str">
        <f>P7</f>
        <v>あ１</v>
      </c>
      <c r="D15" s="14" t="s">
        <v>25</v>
      </c>
      <c r="E15" s="19" t="str">
        <f>P8</f>
        <v>い１</v>
      </c>
      <c r="F15" s="77" t="str">
        <f>P15</f>
        <v>あ３</v>
      </c>
      <c r="G15" s="98"/>
      <c r="H15" s="14" t="s">
        <v>16</v>
      </c>
      <c r="I15" s="26" t="str">
        <f>P11</f>
        <v>あ２</v>
      </c>
      <c r="J15" s="14" t="s">
        <v>66</v>
      </c>
      <c r="K15" s="28" t="str">
        <f>P12</f>
        <v>い２</v>
      </c>
      <c r="L15" s="38" t="str">
        <f>P19</f>
        <v>あ４</v>
      </c>
      <c r="O15" s="83" t="s">
        <v>86</v>
      </c>
      <c r="P15" s="77" t="s">
        <v>71</v>
      </c>
    </row>
    <row r="16" spans="2:16" ht="13.5">
      <c r="B16" s="14" t="s">
        <v>87</v>
      </c>
      <c r="C16" s="77" t="str">
        <f>P15</f>
        <v>あ３</v>
      </c>
      <c r="D16" s="14" t="s">
        <v>66</v>
      </c>
      <c r="E16" s="78" t="str">
        <f>P16</f>
        <v>い３</v>
      </c>
      <c r="F16" s="19" t="str">
        <f>P8</f>
        <v>い１</v>
      </c>
      <c r="G16" s="43"/>
      <c r="H16" s="14" t="s">
        <v>87</v>
      </c>
      <c r="I16" s="38" t="str">
        <f>P19</f>
        <v>あ４</v>
      </c>
      <c r="J16" s="14" t="s">
        <v>88</v>
      </c>
      <c r="K16" s="40" t="str">
        <f>P20</f>
        <v>い４</v>
      </c>
      <c r="L16" s="28" t="str">
        <f>P12</f>
        <v>い２</v>
      </c>
      <c r="O16" s="83" t="s">
        <v>72</v>
      </c>
      <c r="P16" s="78" t="s">
        <v>73</v>
      </c>
    </row>
    <row r="17" spans="2:16" ht="13.5">
      <c r="B17" s="14" t="s">
        <v>45</v>
      </c>
      <c r="C17" s="19" t="str">
        <f>P8</f>
        <v>い１</v>
      </c>
      <c r="D17" s="14" t="s">
        <v>88</v>
      </c>
      <c r="E17" s="21" t="str">
        <f>P9</f>
        <v>う１</v>
      </c>
      <c r="F17" s="78" t="str">
        <f>P16</f>
        <v>い３</v>
      </c>
      <c r="G17" s="43"/>
      <c r="H17" s="14" t="s">
        <v>89</v>
      </c>
      <c r="I17" s="26" t="str">
        <f>P11</f>
        <v>あ２</v>
      </c>
      <c r="J17" s="14" t="s">
        <v>88</v>
      </c>
      <c r="K17" s="99" t="str">
        <f>P14</f>
        <v>え２</v>
      </c>
      <c r="L17" s="38" t="str">
        <f>P19</f>
        <v>あ４</v>
      </c>
      <c r="O17" s="83" t="s">
        <v>90</v>
      </c>
      <c r="P17" s="79" t="s">
        <v>74</v>
      </c>
    </row>
    <row r="18" spans="2:16" ht="13.5">
      <c r="B18" s="14" t="s">
        <v>91</v>
      </c>
      <c r="C18" s="77" t="str">
        <f>P15</f>
        <v>あ３</v>
      </c>
      <c r="D18" s="14" t="s">
        <v>92</v>
      </c>
      <c r="E18" s="36" t="str">
        <f>P18</f>
        <v>え３</v>
      </c>
      <c r="F18" s="17" t="str">
        <f>P7</f>
        <v>あ１</v>
      </c>
      <c r="G18" s="43"/>
      <c r="H18" s="14" t="s">
        <v>91</v>
      </c>
      <c r="I18" s="38" t="str">
        <f>P19</f>
        <v>あ４</v>
      </c>
      <c r="J18" s="14" t="s">
        <v>25</v>
      </c>
      <c r="K18" s="14" t="str">
        <f>P22</f>
        <v>え４</v>
      </c>
      <c r="L18" s="26" t="str">
        <f>P11</f>
        <v>あ２</v>
      </c>
      <c r="O18" s="83" t="s">
        <v>93</v>
      </c>
      <c r="P18" s="36" t="s">
        <v>75</v>
      </c>
    </row>
    <row r="19" spans="2:16" ht="13.5">
      <c r="B19" s="75"/>
      <c r="C19" s="74"/>
      <c r="D19" s="74"/>
      <c r="E19" s="74"/>
      <c r="F19" s="13"/>
      <c r="G19" s="84"/>
      <c r="H19" s="7"/>
      <c r="O19" s="83" t="s">
        <v>94</v>
      </c>
      <c r="P19" s="38" t="s">
        <v>76</v>
      </c>
    </row>
    <row r="20" spans="2:16" ht="13.5">
      <c r="B20" s="46" t="str">
        <f>P15</f>
        <v>あ３</v>
      </c>
      <c r="D20" s="11" t="s">
        <v>13</v>
      </c>
      <c r="E20" s="11"/>
      <c r="F20" s="45" t="str">
        <f>P16</f>
        <v>い３</v>
      </c>
      <c r="H20" s="37" t="str">
        <f>P19</f>
        <v>あ４</v>
      </c>
      <c r="J20" s="82" t="s">
        <v>95</v>
      </c>
      <c r="L20" s="39" t="str">
        <f>P20</f>
        <v>い４</v>
      </c>
      <c r="M20" s="106"/>
      <c r="N20" s="106"/>
      <c r="O20" s="83" t="s">
        <v>96</v>
      </c>
      <c r="P20" s="40" t="s">
        <v>77</v>
      </c>
    </row>
    <row r="21" spans="3:16" ht="27" customHeight="1">
      <c r="C21" s="107" t="s">
        <v>97</v>
      </c>
      <c r="D21" s="108"/>
      <c r="E21" s="109"/>
      <c r="I21" s="107" t="s">
        <v>98</v>
      </c>
      <c r="J21" s="108"/>
      <c r="K21" s="109"/>
      <c r="O21" s="83" t="s">
        <v>99</v>
      </c>
      <c r="P21" s="41" t="s">
        <v>78</v>
      </c>
    </row>
    <row r="22" spans="2:16" ht="27" customHeight="1">
      <c r="B22" s="2" t="s">
        <v>100</v>
      </c>
      <c r="C22" s="110"/>
      <c r="D22" s="111"/>
      <c r="E22" s="112"/>
      <c r="F22" s="81" t="s">
        <v>101</v>
      </c>
      <c r="H22" s="2" t="s">
        <v>102</v>
      </c>
      <c r="I22" s="110"/>
      <c r="J22" s="111"/>
      <c r="K22" s="112"/>
      <c r="L22" s="81" t="s">
        <v>103</v>
      </c>
      <c r="O22" s="83" t="s">
        <v>104</v>
      </c>
      <c r="P22" s="83" t="s">
        <v>79</v>
      </c>
    </row>
    <row r="23" spans="3:11" ht="27" customHeight="1">
      <c r="C23" s="113"/>
      <c r="D23" s="114"/>
      <c r="E23" s="115"/>
      <c r="I23" s="113"/>
      <c r="J23" s="114"/>
      <c r="K23" s="115"/>
    </row>
    <row r="24" spans="2:12" ht="13.5">
      <c r="B24" s="44" t="str">
        <f>P17</f>
        <v>う３</v>
      </c>
      <c r="D24" s="82" t="s">
        <v>105</v>
      </c>
      <c r="F24" s="35" t="str">
        <f>P18</f>
        <v>え３</v>
      </c>
      <c r="H24" s="42" t="str">
        <f>P21</f>
        <v>う４</v>
      </c>
      <c r="J24" s="82" t="s">
        <v>106</v>
      </c>
      <c r="L24" s="90" t="str">
        <f>P22</f>
        <v>え４</v>
      </c>
    </row>
    <row r="26" spans="2:12" ht="13.5">
      <c r="B26" s="83"/>
      <c r="C26" s="105" t="s">
        <v>107</v>
      </c>
      <c r="D26" s="105"/>
      <c r="E26" s="105"/>
      <c r="F26" s="83" t="s">
        <v>28</v>
      </c>
      <c r="G26" s="89"/>
      <c r="H26" s="83"/>
      <c r="I26" s="105" t="s">
        <v>108</v>
      </c>
      <c r="J26" s="105"/>
      <c r="K26" s="105"/>
      <c r="L26" s="83" t="s">
        <v>28</v>
      </c>
    </row>
    <row r="27" spans="2:12" ht="13.5">
      <c r="B27" s="83" t="s">
        <v>109</v>
      </c>
      <c r="C27" s="19" t="str">
        <f>P8</f>
        <v>い１</v>
      </c>
      <c r="D27" s="14" t="s">
        <v>25</v>
      </c>
      <c r="E27" s="24" t="str">
        <f>P10</f>
        <v>え１</v>
      </c>
      <c r="F27" s="78" t="str">
        <f>P16</f>
        <v>い３</v>
      </c>
      <c r="G27" s="98"/>
      <c r="H27" s="14" t="s">
        <v>14</v>
      </c>
      <c r="I27" s="28" t="str">
        <f>P12</f>
        <v>い２</v>
      </c>
      <c r="J27" s="14" t="s">
        <v>25</v>
      </c>
      <c r="K27" s="99" t="str">
        <f>P14</f>
        <v>え２</v>
      </c>
      <c r="L27" s="40" t="str">
        <f>P20</f>
        <v>い４</v>
      </c>
    </row>
    <row r="28" spans="2:12" ht="13.5">
      <c r="B28" s="83" t="s">
        <v>15</v>
      </c>
      <c r="C28" s="78" t="str">
        <f>P16</f>
        <v>い３</v>
      </c>
      <c r="D28" s="14" t="s">
        <v>25</v>
      </c>
      <c r="E28" s="36" t="str">
        <f>P18</f>
        <v>え３</v>
      </c>
      <c r="F28" s="24" t="str">
        <f>P10</f>
        <v>え１</v>
      </c>
      <c r="G28" s="98"/>
      <c r="H28" s="14" t="s">
        <v>15</v>
      </c>
      <c r="I28" s="40" t="str">
        <f>P20</f>
        <v>い４</v>
      </c>
      <c r="J28" s="14" t="s">
        <v>25</v>
      </c>
      <c r="K28" s="14" t="str">
        <f>P22</f>
        <v>え４</v>
      </c>
      <c r="L28" s="99" t="str">
        <f>P14</f>
        <v>え２</v>
      </c>
    </row>
    <row r="29" spans="2:12" ht="13.5">
      <c r="B29" s="83" t="s">
        <v>16</v>
      </c>
      <c r="C29" s="21" t="str">
        <f>P9</f>
        <v>う１</v>
      </c>
      <c r="D29" s="14" t="s">
        <v>25</v>
      </c>
      <c r="E29" s="24" t="str">
        <f>P10</f>
        <v>え１</v>
      </c>
      <c r="F29" s="36" t="str">
        <f>P18</f>
        <v>え３</v>
      </c>
      <c r="G29" s="98"/>
      <c r="H29" s="14" t="s">
        <v>16</v>
      </c>
      <c r="I29" s="29" t="str">
        <f>P13</f>
        <v>う２</v>
      </c>
      <c r="J29" s="14" t="s">
        <v>25</v>
      </c>
      <c r="K29" s="99" t="str">
        <f>P14</f>
        <v>え２</v>
      </c>
      <c r="L29" s="14" t="str">
        <f>P22</f>
        <v>え４</v>
      </c>
    </row>
    <row r="30" spans="2:12" ht="13.5">
      <c r="B30" s="14" t="s">
        <v>17</v>
      </c>
      <c r="C30" s="79" t="str">
        <f>P17</f>
        <v>う３</v>
      </c>
      <c r="D30" s="14" t="s">
        <v>25</v>
      </c>
      <c r="E30" s="36" t="str">
        <f>P18</f>
        <v>え３</v>
      </c>
      <c r="F30" s="21" t="str">
        <f>P9</f>
        <v>う１</v>
      </c>
      <c r="G30" s="98"/>
      <c r="H30" s="14" t="s">
        <v>17</v>
      </c>
      <c r="I30" s="41" t="str">
        <f>P21</f>
        <v>う４</v>
      </c>
      <c r="J30" s="14" t="s">
        <v>25</v>
      </c>
      <c r="K30" s="14" t="str">
        <f>P22</f>
        <v>え４</v>
      </c>
      <c r="L30" s="29" t="str">
        <f>P13</f>
        <v>う２</v>
      </c>
    </row>
    <row r="31" spans="2:12" ht="13.5">
      <c r="B31" s="14" t="s">
        <v>45</v>
      </c>
      <c r="C31" s="17" t="str">
        <f>P7</f>
        <v>あ１</v>
      </c>
      <c r="D31" s="14" t="s">
        <v>25</v>
      </c>
      <c r="E31" s="24" t="str">
        <f>P10</f>
        <v>え１</v>
      </c>
      <c r="F31" s="79" t="str">
        <f>P17</f>
        <v>う３</v>
      </c>
      <c r="G31" s="98"/>
      <c r="H31" s="14" t="s">
        <v>45</v>
      </c>
      <c r="I31" s="28" t="str">
        <f>P12</f>
        <v>い２</v>
      </c>
      <c r="J31" s="14" t="s">
        <v>88</v>
      </c>
      <c r="K31" s="29" t="str">
        <f>P13</f>
        <v>う２</v>
      </c>
      <c r="L31" s="41" t="str">
        <f>P21</f>
        <v>う４</v>
      </c>
    </row>
    <row r="32" spans="2:12" ht="13.5">
      <c r="B32" s="14" t="s">
        <v>46</v>
      </c>
      <c r="C32" s="78" t="str">
        <f>P16</f>
        <v>い３</v>
      </c>
      <c r="D32" s="14" t="s">
        <v>25</v>
      </c>
      <c r="E32" s="79" t="str">
        <f>P17</f>
        <v>う３</v>
      </c>
      <c r="F32" s="19" t="str">
        <f>P8</f>
        <v>い１</v>
      </c>
      <c r="G32" s="98"/>
      <c r="H32" s="14" t="s">
        <v>46</v>
      </c>
      <c r="I32" s="40" t="str">
        <f>P20</f>
        <v>い４</v>
      </c>
      <c r="J32" s="14" t="s">
        <v>25</v>
      </c>
      <c r="K32" s="41" t="str">
        <f>P21</f>
        <v>う４</v>
      </c>
      <c r="L32" s="99" t="str">
        <f>P14</f>
        <v>え２</v>
      </c>
    </row>
  </sheetData>
  <sheetProtection/>
  <mergeCells count="13">
    <mergeCell ref="M13:N13"/>
    <mergeCell ref="M20:N20"/>
    <mergeCell ref="C21:E23"/>
    <mergeCell ref="I21:K23"/>
    <mergeCell ref="C26:E26"/>
    <mergeCell ref="I26:K26"/>
    <mergeCell ref="B2:L2"/>
    <mergeCell ref="E3:I3"/>
    <mergeCell ref="C7:E9"/>
    <mergeCell ref="I7:K9"/>
    <mergeCell ref="M10:N10"/>
    <mergeCell ref="C12:E12"/>
    <mergeCell ref="I12:K1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zoomScalePageLayoutView="0" workbookViewId="0" topLeftCell="A29">
      <selection activeCell="A46" sqref="A46"/>
    </sheetView>
  </sheetViews>
  <sheetFormatPr defaultColWidth="9.140625" defaultRowHeight="15"/>
  <cols>
    <col min="1" max="1" width="9.28125" style="81" customWidth="1"/>
    <col min="2" max="13" width="3.421875" style="81" customWidth="1"/>
    <col min="14" max="21" width="4.57421875" style="81" customWidth="1"/>
    <col min="22" max="16384" width="9.00390625" style="81" customWidth="1"/>
  </cols>
  <sheetData>
    <row r="1" ht="24">
      <c r="A1" s="69" t="s">
        <v>38</v>
      </c>
    </row>
    <row r="2" ht="11.25" customHeight="1">
      <c r="A2" s="69"/>
    </row>
    <row r="3" ht="29.25" customHeight="1" thickBot="1">
      <c r="A3" s="69" t="s">
        <v>111</v>
      </c>
    </row>
    <row r="4" spans="1:21" ht="34.5" customHeight="1">
      <c r="A4" s="57"/>
      <c r="B4" s="149" t="str">
        <f>'２日目 '!P7</f>
        <v>あ１</v>
      </c>
      <c r="C4" s="150"/>
      <c r="D4" s="151"/>
      <c r="E4" s="149" t="str">
        <f>'２日目 '!P8</f>
        <v>い１</v>
      </c>
      <c r="F4" s="150"/>
      <c r="G4" s="151"/>
      <c r="H4" s="149" t="str">
        <f>'２日目 '!P9</f>
        <v>う１</v>
      </c>
      <c r="I4" s="150"/>
      <c r="J4" s="151"/>
      <c r="K4" s="152" t="str">
        <f>'２日目 '!P10</f>
        <v>え１</v>
      </c>
      <c r="L4" s="152"/>
      <c r="M4" s="149"/>
      <c r="N4" s="63" t="s">
        <v>40</v>
      </c>
      <c r="O4" s="85" t="s">
        <v>41</v>
      </c>
      <c r="P4" s="91" t="s">
        <v>31</v>
      </c>
      <c r="Q4" s="67" t="s">
        <v>32</v>
      </c>
      <c r="R4" s="66" t="s">
        <v>33</v>
      </c>
      <c r="S4" s="59" t="s">
        <v>34</v>
      </c>
      <c r="T4" s="60" t="s">
        <v>35</v>
      </c>
      <c r="U4" s="68" t="s">
        <v>36</v>
      </c>
    </row>
    <row r="5" spans="1:21" ht="17.25" customHeight="1">
      <c r="A5" s="130" t="str">
        <f>'２日目 '!P7</f>
        <v>あ１</v>
      </c>
      <c r="B5" s="132"/>
      <c r="C5" s="133"/>
      <c r="D5" s="142"/>
      <c r="E5" s="94"/>
      <c r="F5" s="86" t="s">
        <v>37</v>
      </c>
      <c r="G5" s="92"/>
      <c r="H5" s="94"/>
      <c r="I5" s="86" t="s">
        <v>37</v>
      </c>
      <c r="J5" s="92"/>
      <c r="K5" s="94"/>
      <c r="L5" s="86" t="s">
        <v>37</v>
      </c>
      <c r="M5" s="86"/>
      <c r="N5" s="136">
        <f>COUNTIF($B6:$M6,"○")</f>
        <v>0</v>
      </c>
      <c r="O5" s="120">
        <f>COUNTIF($B6:$M6,"△")</f>
        <v>0</v>
      </c>
      <c r="P5" s="138">
        <f>COUNTIF($B6:$M6,"●")</f>
        <v>0</v>
      </c>
      <c r="Q5" s="140">
        <f>N5*3+O5*1</f>
        <v>0</v>
      </c>
      <c r="R5" s="118">
        <f>E5+H5+K5</f>
        <v>0</v>
      </c>
      <c r="S5" s="120">
        <f>G5+J5+M5</f>
        <v>0</v>
      </c>
      <c r="T5" s="122">
        <f>R5-S5</f>
        <v>0</v>
      </c>
      <c r="U5" s="124"/>
    </row>
    <row r="6" spans="1:21" ht="17.25" customHeight="1">
      <c r="A6" s="130"/>
      <c r="B6" s="143"/>
      <c r="C6" s="144"/>
      <c r="D6" s="145"/>
      <c r="E6" s="95"/>
      <c r="F6" s="87"/>
      <c r="G6" s="93"/>
      <c r="H6" s="95"/>
      <c r="I6" s="87"/>
      <c r="J6" s="93"/>
      <c r="K6" s="95"/>
      <c r="L6" s="87"/>
      <c r="M6" s="87"/>
      <c r="N6" s="146"/>
      <c r="O6" s="127"/>
      <c r="P6" s="147"/>
      <c r="Q6" s="148"/>
      <c r="R6" s="126"/>
      <c r="S6" s="127"/>
      <c r="T6" s="128"/>
      <c r="U6" s="129"/>
    </row>
    <row r="7" spans="1:21" ht="17.25" customHeight="1">
      <c r="A7" s="130" t="str">
        <f>'２日目 '!P8</f>
        <v>い１</v>
      </c>
      <c r="B7" s="94"/>
      <c r="C7" s="86" t="s">
        <v>37</v>
      </c>
      <c r="D7" s="92"/>
      <c r="E7" s="132"/>
      <c r="F7" s="133"/>
      <c r="G7" s="142"/>
      <c r="H7" s="94"/>
      <c r="I7" s="86" t="s">
        <v>37</v>
      </c>
      <c r="J7" s="92"/>
      <c r="K7" s="94"/>
      <c r="L7" s="86" t="s">
        <v>37</v>
      </c>
      <c r="M7" s="86"/>
      <c r="N7" s="136">
        <f>COUNTIF($B8:$M8,"○")</f>
        <v>0</v>
      </c>
      <c r="O7" s="120">
        <f>COUNTIF($B8:$M8,"△")</f>
        <v>0</v>
      </c>
      <c r="P7" s="138">
        <f>COUNTIF($B8:$M8,"●")</f>
        <v>0</v>
      </c>
      <c r="Q7" s="140">
        <f>N7*3+O7*1</f>
        <v>0</v>
      </c>
      <c r="R7" s="118">
        <f>B7+H7+K7</f>
        <v>0</v>
      </c>
      <c r="S7" s="120">
        <f>D7+J7+M7</f>
        <v>0</v>
      </c>
      <c r="T7" s="122">
        <f>R7-S7</f>
        <v>0</v>
      </c>
      <c r="U7" s="124"/>
    </row>
    <row r="8" spans="1:21" ht="17.25" customHeight="1">
      <c r="A8" s="130"/>
      <c r="B8" s="95"/>
      <c r="C8" s="87"/>
      <c r="D8" s="93"/>
      <c r="E8" s="143"/>
      <c r="F8" s="144"/>
      <c r="G8" s="145"/>
      <c r="H8" s="95"/>
      <c r="I8" s="87"/>
      <c r="J8" s="93"/>
      <c r="K8" s="95"/>
      <c r="L8" s="87"/>
      <c r="M8" s="87"/>
      <c r="N8" s="146"/>
      <c r="O8" s="127"/>
      <c r="P8" s="147"/>
      <c r="Q8" s="148"/>
      <c r="R8" s="126"/>
      <c r="S8" s="127"/>
      <c r="T8" s="128"/>
      <c r="U8" s="129"/>
    </row>
    <row r="9" spans="1:21" ht="17.25" customHeight="1">
      <c r="A9" s="118" t="str">
        <f>'２日目 '!P9</f>
        <v>う１</v>
      </c>
      <c r="B9" s="94"/>
      <c r="C9" s="86" t="s">
        <v>37</v>
      </c>
      <c r="D9" s="92"/>
      <c r="E9" s="94"/>
      <c r="F9" s="86" t="s">
        <v>37</v>
      </c>
      <c r="G9" s="92"/>
      <c r="H9" s="132"/>
      <c r="I9" s="133"/>
      <c r="J9" s="142"/>
      <c r="K9" s="94"/>
      <c r="L9" s="86" t="s">
        <v>37</v>
      </c>
      <c r="M9" s="86"/>
      <c r="N9" s="136">
        <f>COUNTIF($E10:$M10,"○")</f>
        <v>0</v>
      </c>
      <c r="O9" s="120">
        <f>COUNTIF($B10:$M10,"△")</f>
        <v>0</v>
      </c>
      <c r="P9" s="138">
        <f>COUNTIF($B10:$M10,"●")</f>
        <v>0</v>
      </c>
      <c r="Q9" s="140">
        <f>N9*3+O9*1</f>
        <v>0</v>
      </c>
      <c r="R9" s="118">
        <f>B9+E9+K9</f>
        <v>0</v>
      </c>
      <c r="S9" s="120">
        <f>D9+G9+M9</f>
        <v>0</v>
      </c>
      <c r="T9" s="122">
        <f>R9-S9</f>
        <v>0</v>
      </c>
      <c r="U9" s="124"/>
    </row>
    <row r="10" spans="1:21" ht="17.25" customHeight="1">
      <c r="A10" s="126"/>
      <c r="B10" s="95"/>
      <c r="C10" s="87"/>
      <c r="D10" s="93"/>
      <c r="E10" s="95"/>
      <c r="F10" s="87"/>
      <c r="G10" s="93"/>
      <c r="H10" s="143"/>
      <c r="I10" s="144"/>
      <c r="J10" s="145"/>
      <c r="K10" s="95"/>
      <c r="L10" s="87"/>
      <c r="M10" s="87"/>
      <c r="N10" s="146"/>
      <c r="O10" s="127"/>
      <c r="P10" s="147"/>
      <c r="Q10" s="148"/>
      <c r="R10" s="126"/>
      <c r="S10" s="127"/>
      <c r="T10" s="128"/>
      <c r="U10" s="129"/>
    </row>
    <row r="11" spans="1:21" ht="17.25" customHeight="1">
      <c r="A11" s="118" t="str">
        <f>'２日目 '!P10</f>
        <v>え１</v>
      </c>
      <c r="B11" s="94"/>
      <c r="C11" s="86" t="s">
        <v>37</v>
      </c>
      <c r="D11" s="92"/>
      <c r="E11" s="94"/>
      <c r="F11" s="86" t="s">
        <v>37</v>
      </c>
      <c r="G11" s="92"/>
      <c r="H11" s="94"/>
      <c r="I11" s="86" t="s">
        <v>37</v>
      </c>
      <c r="J11" s="92"/>
      <c r="K11" s="132"/>
      <c r="L11" s="133"/>
      <c r="M11" s="133"/>
      <c r="N11" s="136">
        <f>COUNTIF($B12:$J12,"○")</f>
        <v>0</v>
      </c>
      <c r="O11" s="120">
        <f>COUNTIF($B12:$J12,"△")</f>
        <v>0</v>
      </c>
      <c r="P11" s="138">
        <f>COUNTIF($B12:$J12,"●")</f>
        <v>0</v>
      </c>
      <c r="Q11" s="140">
        <f>N11*3+O11*1</f>
        <v>0</v>
      </c>
      <c r="R11" s="118">
        <f>B11+E11+H11</f>
        <v>0</v>
      </c>
      <c r="S11" s="120">
        <f>D11+G11+J11</f>
        <v>0</v>
      </c>
      <c r="T11" s="122">
        <f>R11-S11</f>
        <v>0</v>
      </c>
      <c r="U11" s="124"/>
    </row>
    <row r="12" spans="1:21" ht="17.25" customHeight="1" thickBot="1">
      <c r="A12" s="119"/>
      <c r="B12" s="97"/>
      <c r="C12" s="88"/>
      <c r="D12" s="96"/>
      <c r="E12" s="97"/>
      <c r="F12" s="88"/>
      <c r="G12" s="96"/>
      <c r="H12" s="97"/>
      <c r="I12" s="88"/>
      <c r="J12" s="96"/>
      <c r="K12" s="134"/>
      <c r="L12" s="135"/>
      <c r="M12" s="135"/>
      <c r="N12" s="137"/>
      <c r="O12" s="121"/>
      <c r="P12" s="139"/>
      <c r="Q12" s="141"/>
      <c r="R12" s="119"/>
      <c r="S12" s="121"/>
      <c r="T12" s="123"/>
      <c r="U12" s="125"/>
    </row>
    <row r="14" ht="29.25" customHeight="1" thickBot="1">
      <c r="A14" s="69" t="s">
        <v>112</v>
      </c>
    </row>
    <row r="15" spans="1:21" ht="34.5" customHeight="1">
      <c r="A15" s="57"/>
      <c r="B15" s="149" t="str">
        <f>'２日目 '!P11</f>
        <v>あ２</v>
      </c>
      <c r="C15" s="150"/>
      <c r="D15" s="151"/>
      <c r="E15" s="149" t="str">
        <f>'２日目 '!P12</f>
        <v>い２</v>
      </c>
      <c r="F15" s="150"/>
      <c r="G15" s="151"/>
      <c r="H15" s="149" t="str">
        <f>'２日目 '!P13</f>
        <v>う２</v>
      </c>
      <c r="I15" s="150"/>
      <c r="J15" s="151"/>
      <c r="K15" s="152" t="str">
        <f>'２日目 '!P14</f>
        <v>え２</v>
      </c>
      <c r="L15" s="152"/>
      <c r="M15" s="149"/>
      <c r="N15" s="63" t="s">
        <v>40</v>
      </c>
      <c r="O15" s="85" t="s">
        <v>41</v>
      </c>
      <c r="P15" s="91" t="s">
        <v>31</v>
      </c>
      <c r="Q15" s="67" t="s">
        <v>32</v>
      </c>
      <c r="R15" s="66" t="s">
        <v>33</v>
      </c>
      <c r="S15" s="59" t="s">
        <v>34</v>
      </c>
      <c r="T15" s="60" t="s">
        <v>35</v>
      </c>
      <c r="U15" s="68" t="s">
        <v>36</v>
      </c>
    </row>
    <row r="16" spans="1:21" ht="17.25" customHeight="1">
      <c r="A16" s="130" t="str">
        <f>'２日目 '!P11</f>
        <v>あ２</v>
      </c>
      <c r="B16" s="132"/>
      <c r="C16" s="133"/>
      <c r="D16" s="142"/>
      <c r="E16" s="94"/>
      <c r="F16" s="86" t="s">
        <v>37</v>
      </c>
      <c r="G16" s="92"/>
      <c r="H16" s="94"/>
      <c r="I16" s="86" t="s">
        <v>37</v>
      </c>
      <c r="J16" s="92"/>
      <c r="K16" s="94"/>
      <c r="L16" s="86" t="s">
        <v>37</v>
      </c>
      <c r="M16" s="86"/>
      <c r="N16" s="136">
        <f>COUNTIF($B17:$M17,"○")</f>
        <v>0</v>
      </c>
      <c r="O16" s="120">
        <f>COUNTIF($B17:$M17,"△")</f>
        <v>0</v>
      </c>
      <c r="P16" s="138">
        <f>COUNTIF($B17:$M17,"●")</f>
        <v>0</v>
      </c>
      <c r="Q16" s="140">
        <f>N16*3+O16*1</f>
        <v>0</v>
      </c>
      <c r="R16" s="118">
        <f>E16+H16+K16</f>
        <v>0</v>
      </c>
      <c r="S16" s="120">
        <f>G16+J16+M16</f>
        <v>0</v>
      </c>
      <c r="T16" s="122">
        <f>R16-S16</f>
        <v>0</v>
      </c>
      <c r="U16" s="124"/>
    </row>
    <row r="17" spans="1:21" ht="17.25" customHeight="1">
      <c r="A17" s="130"/>
      <c r="B17" s="143"/>
      <c r="C17" s="144"/>
      <c r="D17" s="145"/>
      <c r="E17" s="95"/>
      <c r="F17" s="87"/>
      <c r="G17" s="93"/>
      <c r="H17" s="95"/>
      <c r="I17" s="87"/>
      <c r="J17" s="93"/>
      <c r="K17" s="95"/>
      <c r="L17" s="87"/>
      <c r="M17" s="87"/>
      <c r="N17" s="146"/>
      <c r="O17" s="127"/>
      <c r="P17" s="147"/>
      <c r="Q17" s="148"/>
      <c r="R17" s="126"/>
      <c r="S17" s="127"/>
      <c r="T17" s="128"/>
      <c r="U17" s="129"/>
    </row>
    <row r="18" spans="1:21" ht="17.25" customHeight="1">
      <c r="A18" s="130" t="str">
        <f>'２日目 '!P12</f>
        <v>い２</v>
      </c>
      <c r="B18" s="94"/>
      <c r="C18" s="86" t="s">
        <v>37</v>
      </c>
      <c r="D18" s="92"/>
      <c r="E18" s="132"/>
      <c r="F18" s="133"/>
      <c r="G18" s="142"/>
      <c r="H18" s="94"/>
      <c r="I18" s="86" t="s">
        <v>37</v>
      </c>
      <c r="J18" s="92"/>
      <c r="K18" s="94"/>
      <c r="L18" s="86" t="s">
        <v>37</v>
      </c>
      <c r="M18" s="86"/>
      <c r="N18" s="136">
        <f>COUNTIF($B19:$M19,"○")</f>
        <v>0</v>
      </c>
      <c r="O18" s="120">
        <f>COUNTIF($B19:$M19,"△")</f>
        <v>0</v>
      </c>
      <c r="P18" s="138">
        <f>COUNTIF($B19:$M19,"●")</f>
        <v>0</v>
      </c>
      <c r="Q18" s="140">
        <f>N18*3+O18*1</f>
        <v>0</v>
      </c>
      <c r="R18" s="118">
        <f>B18+H18+K18</f>
        <v>0</v>
      </c>
      <c r="S18" s="120">
        <f>D18+J18+M18</f>
        <v>0</v>
      </c>
      <c r="T18" s="122">
        <f>R18-S18</f>
        <v>0</v>
      </c>
      <c r="U18" s="124"/>
    </row>
    <row r="19" spans="1:21" ht="17.25" customHeight="1">
      <c r="A19" s="130"/>
      <c r="B19" s="95"/>
      <c r="C19" s="87"/>
      <c r="D19" s="93"/>
      <c r="E19" s="143"/>
      <c r="F19" s="144"/>
      <c r="G19" s="145"/>
      <c r="H19" s="95"/>
      <c r="I19" s="87"/>
      <c r="J19" s="93"/>
      <c r="K19" s="95"/>
      <c r="L19" s="87"/>
      <c r="M19" s="87"/>
      <c r="N19" s="146"/>
      <c r="O19" s="127"/>
      <c r="P19" s="147"/>
      <c r="Q19" s="148"/>
      <c r="R19" s="126"/>
      <c r="S19" s="127"/>
      <c r="T19" s="128"/>
      <c r="U19" s="129"/>
    </row>
    <row r="20" spans="1:21" ht="17.25" customHeight="1">
      <c r="A20" s="130" t="str">
        <f>'２日目 '!P13</f>
        <v>う２</v>
      </c>
      <c r="B20" s="94"/>
      <c r="C20" s="86" t="s">
        <v>37</v>
      </c>
      <c r="D20" s="92"/>
      <c r="E20" s="94"/>
      <c r="F20" s="86" t="s">
        <v>37</v>
      </c>
      <c r="G20" s="92"/>
      <c r="H20" s="132"/>
      <c r="I20" s="133"/>
      <c r="J20" s="142"/>
      <c r="K20" s="94"/>
      <c r="L20" s="86" t="s">
        <v>37</v>
      </c>
      <c r="M20" s="86"/>
      <c r="N20" s="136">
        <f>COUNTIF($B21:$M21,"○")</f>
        <v>0</v>
      </c>
      <c r="O20" s="120">
        <f>COUNTIF($B21:$M21,"△")</f>
        <v>0</v>
      </c>
      <c r="P20" s="138">
        <f>COUNTIF($B21:$M21,"●")</f>
        <v>0</v>
      </c>
      <c r="Q20" s="140">
        <f>N20*3+O20*1</f>
        <v>0</v>
      </c>
      <c r="R20" s="118">
        <f>B20+E20+K20</f>
        <v>0</v>
      </c>
      <c r="S20" s="120">
        <f>D20+G20+M20</f>
        <v>0</v>
      </c>
      <c r="T20" s="122">
        <f>R20-S20</f>
        <v>0</v>
      </c>
      <c r="U20" s="124"/>
    </row>
    <row r="21" spans="1:21" ht="17.25" customHeight="1">
      <c r="A21" s="130"/>
      <c r="B21" s="95"/>
      <c r="C21" s="87"/>
      <c r="D21" s="93"/>
      <c r="E21" s="95"/>
      <c r="F21" s="87"/>
      <c r="G21" s="93"/>
      <c r="H21" s="143"/>
      <c r="I21" s="144"/>
      <c r="J21" s="145"/>
      <c r="K21" s="95"/>
      <c r="L21" s="87"/>
      <c r="M21" s="87"/>
      <c r="N21" s="146"/>
      <c r="O21" s="127"/>
      <c r="P21" s="147"/>
      <c r="Q21" s="148"/>
      <c r="R21" s="126"/>
      <c r="S21" s="127"/>
      <c r="T21" s="128"/>
      <c r="U21" s="129"/>
    </row>
    <row r="22" spans="1:21" ht="17.25" customHeight="1">
      <c r="A22" s="130" t="str">
        <f>'２日目 '!P14</f>
        <v>え２</v>
      </c>
      <c r="B22" s="94"/>
      <c r="C22" s="86" t="s">
        <v>37</v>
      </c>
      <c r="D22" s="92"/>
      <c r="E22" s="94"/>
      <c r="F22" s="86" t="s">
        <v>37</v>
      </c>
      <c r="G22" s="92"/>
      <c r="H22" s="94"/>
      <c r="I22" s="86" t="s">
        <v>37</v>
      </c>
      <c r="J22" s="92"/>
      <c r="K22" s="132"/>
      <c r="L22" s="133"/>
      <c r="M22" s="133"/>
      <c r="N22" s="136">
        <f>COUNTIF($B23:$M23,"○")</f>
        <v>0</v>
      </c>
      <c r="O22" s="120">
        <f>COUNTIF($B23:$M23,"△")</f>
        <v>0</v>
      </c>
      <c r="P22" s="138">
        <f>COUNTIF($B23:$M23,"●")</f>
        <v>0</v>
      </c>
      <c r="Q22" s="140">
        <f>N22*3+O22*1</f>
        <v>0</v>
      </c>
      <c r="R22" s="118">
        <f>B22+E22+H22</f>
        <v>0</v>
      </c>
      <c r="S22" s="120">
        <f>D22+G22+J22</f>
        <v>0</v>
      </c>
      <c r="T22" s="122">
        <f>R22-S22</f>
        <v>0</v>
      </c>
      <c r="U22" s="124"/>
    </row>
    <row r="23" spans="1:21" ht="17.25" customHeight="1" thickBot="1">
      <c r="A23" s="131"/>
      <c r="B23" s="97"/>
      <c r="C23" s="88"/>
      <c r="D23" s="96"/>
      <c r="E23" s="97"/>
      <c r="F23" s="88"/>
      <c r="G23" s="96"/>
      <c r="H23" s="97"/>
      <c r="I23" s="88"/>
      <c r="J23" s="96"/>
      <c r="K23" s="134"/>
      <c r="L23" s="135"/>
      <c r="M23" s="135"/>
      <c r="N23" s="137"/>
      <c r="O23" s="121"/>
      <c r="P23" s="139"/>
      <c r="Q23" s="141"/>
      <c r="R23" s="119"/>
      <c r="S23" s="121"/>
      <c r="T23" s="123"/>
      <c r="U23" s="125"/>
    </row>
    <row r="25" ht="29.25" customHeight="1" thickBot="1">
      <c r="A25" s="69" t="s">
        <v>113</v>
      </c>
    </row>
    <row r="26" spans="1:21" ht="34.5" customHeight="1">
      <c r="A26" s="57"/>
      <c r="B26" s="149" t="str">
        <f>'２日目 '!P15</f>
        <v>あ３</v>
      </c>
      <c r="C26" s="150"/>
      <c r="D26" s="151"/>
      <c r="E26" s="149" t="str">
        <f>'２日目 '!P16</f>
        <v>い３</v>
      </c>
      <c r="F26" s="150"/>
      <c r="G26" s="151"/>
      <c r="H26" s="149" t="str">
        <f>'２日目 '!P17</f>
        <v>う３</v>
      </c>
      <c r="I26" s="150"/>
      <c r="J26" s="151"/>
      <c r="K26" s="152" t="str">
        <f>'２日目 '!P18</f>
        <v>え３</v>
      </c>
      <c r="L26" s="152"/>
      <c r="M26" s="149"/>
      <c r="N26" s="63" t="s">
        <v>40</v>
      </c>
      <c r="O26" s="85" t="s">
        <v>41</v>
      </c>
      <c r="P26" s="91" t="s">
        <v>31</v>
      </c>
      <c r="Q26" s="67" t="s">
        <v>32</v>
      </c>
      <c r="R26" s="66" t="s">
        <v>33</v>
      </c>
      <c r="S26" s="59" t="s">
        <v>34</v>
      </c>
      <c r="T26" s="60" t="s">
        <v>35</v>
      </c>
      <c r="U26" s="68" t="s">
        <v>36</v>
      </c>
    </row>
    <row r="27" spans="1:21" ht="17.25" customHeight="1">
      <c r="A27" s="130" t="str">
        <f>'２日目 '!P15</f>
        <v>あ３</v>
      </c>
      <c r="B27" s="132"/>
      <c r="C27" s="133"/>
      <c r="D27" s="142"/>
      <c r="E27" s="94"/>
      <c r="F27" s="86" t="s">
        <v>37</v>
      </c>
      <c r="G27" s="92"/>
      <c r="H27" s="94"/>
      <c r="I27" s="86" t="s">
        <v>37</v>
      </c>
      <c r="J27" s="92"/>
      <c r="K27" s="94"/>
      <c r="L27" s="86" t="s">
        <v>37</v>
      </c>
      <c r="M27" s="86"/>
      <c r="N27" s="136">
        <f>COUNTIF($B28:$M28,"○")</f>
        <v>0</v>
      </c>
      <c r="O27" s="120">
        <f>COUNTIF($B28:$M28,"△")</f>
        <v>0</v>
      </c>
      <c r="P27" s="138">
        <f>COUNTIF($B28:$M28,"●")</f>
        <v>0</v>
      </c>
      <c r="Q27" s="140">
        <f>N27*3+O27*1</f>
        <v>0</v>
      </c>
      <c r="R27" s="118">
        <f>E27+H27+K27</f>
        <v>0</v>
      </c>
      <c r="S27" s="120">
        <f>G27+J27+M27</f>
        <v>0</v>
      </c>
      <c r="T27" s="122">
        <f>R27-S27</f>
        <v>0</v>
      </c>
      <c r="U27" s="124"/>
    </row>
    <row r="28" spans="1:21" ht="17.25" customHeight="1">
      <c r="A28" s="130"/>
      <c r="B28" s="143"/>
      <c r="C28" s="144"/>
      <c r="D28" s="145"/>
      <c r="E28" s="95"/>
      <c r="F28" s="87"/>
      <c r="G28" s="93"/>
      <c r="H28" s="95"/>
      <c r="I28" s="87"/>
      <c r="J28" s="93"/>
      <c r="K28" s="95"/>
      <c r="L28" s="87"/>
      <c r="M28" s="87"/>
      <c r="N28" s="146"/>
      <c r="O28" s="127"/>
      <c r="P28" s="147"/>
      <c r="Q28" s="148"/>
      <c r="R28" s="126"/>
      <c r="S28" s="127"/>
      <c r="T28" s="128"/>
      <c r="U28" s="129"/>
    </row>
    <row r="29" spans="1:21" ht="17.25" customHeight="1">
      <c r="A29" s="130" t="str">
        <f>'２日目 '!P16</f>
        <v>い３</v>
      </c>
      <c r="B29" s="94"/>
      <c r="C29" s="86" t="s">
        <v>37</v>
      </c>
      <c r="D29" s="92"/>
      <c r="E29" s="132"/>
      <c r="F29" s="133"/>
      <c r="G29" s="142"/>
      <c r="H29" s="94"/>
      <c r="I29" s="86" t="s">
        <v>37</v>
      </c>
      <c r="J29" s="92"/>
      <c r="K29" s="94"/>
      <c r="L29" s="86" t="s">
        <v>37</v>
      </c>
      <c r="M29" s="86"/>
      <c r="N29" s="136">
        <f>COUNTIF($B30:$M30,"○")</f>
        <v>0</v>
      </c>
      <c r="O29" s="120">
        <f>COUNTIF($B30:$M30,"△")</f>
        <v>0</v>
      </c>
      <c r="P29" s="138">
        <f>COUNTIF($B30:$M30,"●")</f>
        <v>0</v>
      </c>
      <c r="Q29" s="140">
        <f>N29*3+O29*1</f>
        <v>0</v>
      </c>
      <c r="R29" s="118">
        <f>B29+H29+K29</f>
        <v>0</v>
      </c>
      <c r="S29" s="120">
        <f>D29+J29+M29</f>
        <v>0</v>
      </c>
      <c r="T29" s="122">
        <f>R29-S29</f>
        <v>0</v>
      </c>
      <c r="U29" s="124"/>
    </row>
    <row r="30" spans="1:21" ht="17.25" customHeight="1">
      <c r="A30" s="130"/>
      <c r="B30" s="95"/>
      <c r="C30" s="87"/>
      <c r="D30" s="93"/>
      <c r="E30" s="143"/>
      <c r="F30" s="144"/>
      <c r="G30" s="145"/>
      <c r="H30" s="95"/>
      <c r="I30" s="87"/>
      <c r="J30" s="93"/>
      <c r="K30" s="95"/>
      <c r="L30" s="87"/>
      <c r="M30" s="87"/>
      <c r="N30" s="146"/>
      <c r="O30" s="127"/>
      <c r="P30" s="147"/>
      <c r="Q30" s="148"/>
      <c r="R30" s="126"/>
      <c r="S30" s="127"/>
      <c r="T30" s="128"/>
      <c r="U30" s="129"/>
    </row>
    <row r="31" spans="1:21" ht="17.25" customHeight="1">
      <c r="A31" s="130" t="str">
        <f>'２日目 '!P17</f>
        <v>う３</v>
      </c>
      <c r="B31" s="94"/>
      <c r="C31" s="86" t="s">
        <v>37</v>
      </c>
      <c r="D31" s="92"/>
      <c r="E31" s="94"/>
      <c r="F31" s="86" t="s">
        <v>37</v>
      </c>
      <c r="G31" s="92"/>
      <c r="H31" s="132"/>
      <c r="I31" s="133"/>
      <c r="J31" s="142"/>
      <c r="K31" s="94"/>
      <c r="L31" s="86" t="s">
        <v>37</v>
      </c>
      <c r="M31" s="86"/>
      <c r="N31" s="136">
        <f>COUNTIF($B32:$M32,"○")</f>
        <v>0</v>
      </c>
      <c r="O31" s="120">
        <f>COUNTIF($B32:$M32,"△")</f>
        <v>0</v>
      </c>
      <c r="P31" s="138">
        <f>COUNTIF($B32:$M32,"●")</f>
        <v>0</v>
      </c>
      <c r="Q31" s="140">
        <f>N31*3+O31*1</f>
        <v>0</v>
      </c>
      <c r="R31" s="118">
        <f>B31+E31+K31</f>
        <v>0</v>
      </c>
      <c r="S31" s="120">
        <f>D31+G31+M31</f>
        <v>0</v>
      </c>
      <c r="T31" s="122">
        <f>R31-S31</f>
        <v>0</v>
      </c>
      <c r="U31" s="124"/>
    </row>
    <row r="32" spans="1:21" ht="17.25" customHeight="1">
      <c r="A32" s="130"/>
      <c r="B32" s="95"/>
      <c r="C32" s="87"/>
      <c r="D32" s="93"/>
      <c r="E32" s="95"/>
      <c r="F32" s="87"/>
      <c r="G32" s="93"/>
      <c r="H32" s="143"/>
      <c r="I32" s="144"/>
      <c r="J32" s="145"/>
      <c r="K32" s="95"/>
      <c r="L32" s="87"/>
      <c r="M32" s="87"/>
      <c r="N32" s="146"/>
      <c r="O32" s="127"/>
      <c r="P32" s="147"/>
      <c r="Q32" s="148"/>
      <c r="R32" s="126"/>
      <c r="S32" s="127"/>
      <c r="T32" s="128"/>
      <c r="U32" s="129"/>
    </row>
    <row r="33" spans="1:21" ht="17.25" customHeight="1">
      <c r="A33" s="130" t="str">
        <f>'２日目 '!P18</f>
        <v>え３</v>
      </c>
      <c r="B33" s="94"/>
      <c r="C33" s="86" t="s">
        <v>37</v>
      </c>
      <c r="D33" s="92"/>
      <c r="E33" s="94"/>
      <c r="F33" s="86" t="s">
        <v>37</v>
      </c>
      <c r="G33" s="92"/>
      <c r="H33" s="94"/>
      <c r="I33" s="86" t="s">
        <v>37</v>
      </c>
      <c r="J33" s="92"/>
      <c r="K33" s="132"/>
      <c r="L33" s="133"/>
      <c r="M33" s="133"/>
      <c r="N33" s="136">
        <f>COUNTIF($B34:$M34,"○")</f>
        <v>0</v>
      </c>
      <c r="O33" s="120">
        <f>COUNTIF($B34:$M34,"△")</f>
        <v>0</v>
      </c>
      <c r="P33" s="138">
        <f>COUNTIF($B34:$M34,"●")</f>
        <v>0</v>
      </c>
      <c r="Q33" s="140">
        <f>N33*3+O33*1</f>
        <v>0</v>
      </c>
      <c r="R33" s="118">
        <f>B33+E33+H33</f>
        <v>0</v>
      </c>
      <c r="S33" s="120">
        <f>D33+G33+J33</f>
        <v>0</v>
      </c>
      <c r="T33" s="122">
        <f>R33-S33</f>
        <v>0</v>
      </c>
      <c r="U33" s="124"/>
    </row>
    <row r="34" spans="1:21" ht="17.25" customHeight="1" thickBot="1">
      <c r="A34" s="131"/>
      <c r="B34" s="97"/>
      <c r="C34" s="88"/>
      <c r="D34" s="96"/>
      <c r="E34" s="97"/>
      <c r="F34" s="88"/>
      <c r="G34" s="96"/>
      <c r="H34" s="97"/>
      <c r="I34" s="88"/>
      <c r="J34" s="96"/>
      <c r="K34" s="134"/>
      <c r="L34" s="135"/>
      <c r="M34" s="135"/>
      <c r="N34" s="137"/>
      <c r="O34" s="121"/>
      <c r="P34" s="139"/>
      <c r="Q34" s="141"/>
      <c r="R34" s="119"/>
      <c r="S34" s="121"/>
      <c r="T34" s="123"/>
      <c r="U34" s="125"/>
    </row>
    <row r="36" ht="29.25" customHeight="1" thickBot="1">
      <c r="A36" s="69" t="s">
        <v>114</v>
      </c>
    </row>
    <row r="37" spans="1:21" ht="34.5" customHeight="1">
      <c r="A37" s="57"/>
      <c r="B37" s="149" t="str">
        <f>'２日目 '!P19</f>
        <v>あ４</v>
      </c>
      <c r="C37" s="150"/>
      <c r="D37" s="151"/>
      <c r="E37" s="149" t="str">
        <f>'２日目 '!P20</f>
        <v>い４</v>
      </c>
      <c r="F37" s="150"/>
      <c r="G37" s="151"/>
      <c r="H37" s="149" t="str">
        <f>'２日目 '!P21</f>
        <v>う４</v>
      </c>
      <c r="I37" s="150"/>
      <c r="J37" s="151"/>
      <c r="K37" s="152" t="str">
        <f>'２日目 '!P22</f>
        <v>え４</v>
      </c>
      <c r="L37" s="152"/>
      <c r="M37" s="149"/>
      <c r="N37" s="63" t="s">
        <v>40</v>
      </c>
      <c r="O37" s="85" t="s">
        <v>41</v>
      </c>
      <c r="P37" s="91" t="s">
        <v>31</v>
      </c>
      <c r="Q37" s="67" t="s">
        <v>32</v>
      </c>
      <c r="R37" s="66" t="s">
        <v>33</v>
      </c>
      <c r="S37" s="59" t="s">
        <v>34</v>
      </c>
      <c r="T37" s="60" t="s">
        <v>35</v>
      </c>
      <c r="U37" s="68" t="s">
        <v>36</v>
      </c>
    </row>
    <row r="38" spans="1:21" ht="17.25" customHeight="1">
      <c r="A38" s="130" t="str">
        <f>'２日目 '!P19</f>
        <v>あ４</v>
      </c>
      <c r="B38" s="132"/>
      <c r="C38" s="133"/>
      <c r="D38" s="142"/>
      <c r="E38" s="94"/>
      <c r="F38" s="86" t="s">
        <v>37</v>
      </c>
      <c r="G38" s="92"/>
      <c r="H38" s="94"/>
      <c r="I38" s="86" t="s">
        <v>37</v>
      </c>
      <c r="J38" s="92"/>
      <c r="K38" s="94"/>
      <c r="L38" s="86" t="s">
        <v>37</v>
      </c>
      <c r="M38" s="86"/>
      <c r="N38" s="136">
        <f>COUNTIF($B39:$M39,"○")</f>
        <v>0</v>
      </c>
      <c r="O38" s="120">
        <f>COUNTIF($B39:$M39,"△")</f>
        <v>0</v>
      </c>
      <c r="P38" s="138">
        <f>COUNTIF($B39:$M39,"●")</f>
        <v>0</v>
      </c>
      <c r="Q38" s="140">
        <f>N38*3+O38*1</f>
        <v>0</v>
      </c>
      <c r="R38" s="118">
        <f>E38+H38+K38</f>
        <v>0</v>
      </c>
      <c r="S38" s="120">
        <f>G38+J38+M38</f>
        <v>0</v>
      </c>
      <c r="T38" s="122">
        <f>R38-S38</f>
        <v>0</v>
      </c>
      <c r="U38" s="124"/>
    </row>
    <row r="39" spans="1:21" ht="17.25" customHeight="1">
      <c r="A39" s="130"/>
      <c r="B39" s="143"/>
      <c r="C39" s="144"/>
      <c r="D39" s="145"/>
      <c r="E39" s="95"/>
      <c r="F39" s="87"/>
      <c r="G39" s="93"/>
      <c r="H39" s="95"/>
      <c r="I39" s="87"/>
      <c r="J39" s="93"/>
      <c r="K39" s="95"/>
      <c r="L39" s="87"/>
      <c r="M39" s="87"/>
      <c r="N39" s="146"/>
      <c r="O39" s="127"/>
      <c r="P39" s="147"/>
      <c r="Q39" s="148"/>
      <c r="R39" s="126"/>
      <c r="S39" s="127"/>
      <c r="T39" s="128"/>
      <c r="U39" s="129"/>
    </row>
    <row r="40" spans="1:21" ht="17.25" customHeight="1">
      <c r="A40" s="130" t="str">
        <f>'２日目 '!P20</f>
        <v>い４</v>
      </c>
      <c r="B40" s="94"/>
      <c r="C40" s="86" t="s">
        <v>37</v>
      </c>
      <c r="D40" s="92"/>
      <c r="E40" s="132"/>
      <c r="F40" s="133"/>
      <c r="G40" s="142"/>
      <c r="H40" s="94"/>
      <c r="I40" s="86" t="s">
        <v>37</v>
      </c>
      <c r="J40" s="92"/>
      <c r="K40" s="94"/>
      <c r="L40" s="86" t="s">
        <v>37</v>
      </c>
      <c r="M40" s="86"/>
      <c r="N40" s="136">
        <f>COUNTIF($B41:$M41,"○")</f>
        <v>0</v>
      </c>
      <c r="O40" s="120">
        <f>COUNTIF($B41:$M41,"△")</f>
        <v>0</v>
      </c>
      <c r="P40" s="138">
        <f>COUNTIF($B41:$M41,"●")</f>
        <v>0</v>
      </c>
      <c r="Q40" s="140">
        <f>N40*3+O40*1</f>
        <v>0</v>
      </c>
      <c r="R40" s="118">
        <f>B40+H40+K40</f>
        <v>0</v>
      </c>
      <c r="S40" s="120">
        <f>D40+J40+M40</f>
        <v>0</v>
      </c>
      <c r="T40" s="122">
        <f>R40-S40</f>
        <v>0</v>
      </c>
      <c r="U40" s="124"/>
    </row>
    <row r="41" spans="1:21" ht="17.25" customHeight="1">
      <c r="A41" s="130"/>
      <c r="B41" s="95"/>
      <c r="C41" s="87"/>
      <c r="D41" s="93"/>
      <c r="E41" s="143"/>
      <c r="F41" s="144"/>
      <c r="G41" s="145"/>
      <c r="H41" s="95"/>
      <c r="I41" s="87"/>
      <c r="J41" s="93"/>
      <c r="K41" s="95"/>
      <c r="L41" s="87"/>
      <c r="M41" s="87"/>
      <c r="N41" s="146"/>
      <c r="O41" s="127"/>
      <c r="P41" s="147"/>
      <c r="Q41" s="148"/>
      <c r="R41" s="126"/>
      <c r="S41" s="127"/>
      <c r="T41" s="128"/>
      <c r="U41" s="129"/>
    </row>
    <row r="42" spans="1:21" ht="17.25" customHeight="1">
      <c r="A42" s="130" t="str">
        <f>'２日目 '!P21</f>
        <v>う４</v>
      </c>
      <c r="B42" s="94"/>
      <c r="C42" s="86" t="s">
        <v>37</v>
      </c>
      <c r="D42" s="92"/>
      <c r="E42" s="94"/>
      <c r="F42" s="86" t="s">
        <v>37</v>
      </c>
      <c r="G42" s="92"/>
      <c r="H42" s="132"/>
      <c r="I42" s="133"/>
      <c r="J42" s="142"/>
      <c r="K42" s="94"/>
      <c r="L42" s="86" t="s">
        <v>37</v>
      </c>
      <c r="M42" s="86"/>
      <c r="N42" s="136">
        <f>COUNTIF($B43:$M43,"○")</f>
        <v>0</v>
      </c>
      <c r="O42" s="120">
        <f>COUNTIF($B43:$M43,"△")</f>
        <v>0</v>
      </c>
      <c r="P42" s="138">
        <f>COUNTIF($B43:$M43,"●")</f>
        <v>0</v>
      </c>
      <c r="Q42" s="140">
        <f>N42*3+O42*1</f>
        <v>0</v>
      </c>
      <c r="R42" s="118">
        <f>B42+E42+K42</f>
        <v>0</v>
      </c>
      <c r="S42" s="120">
        <f>D42+G42+M42</f>
        <v>0</v>
      </c>
      <c r="T42" s="122">
        <f>R42-S42</f>
        <v>0</v>
      </c>
      <c r="U42" s="124"/>
    </row>
    <row r="43" spans="1:21" ht="17.25" customHeight="1">
      <c r="A43" s="130"/>
      <c r="B43" s="95"/>
      <c r="C43" s="87"/>
      <c r="D43" s="93"/>
      <c r="E43" s="95"/>
      <c r="F43" s="87"/>
      <c r="G43" s="93"/>
      <c r="H43" s="143"/>
      <c r="I43" s="144"/>
      <c r="J43" s="145"/>
      <c r="K43" s="95"/>
      <c r="L43" s="87"/>
      <c r="M43" s="87"/>
      <c r="N43" s="146"/>
      <c r="O43" s="127"/>
      <c r="P43" s="147"/>
      <c r="Q43" s="148"/>
      <c r="R43" s="126"/>
      <c r="S43" s="127"/>
      <c r="T43" s="128"/>
      <c r="U43" s="129"/>
    </row>
    <row r="44" spans="1:21" ht="17.25" customHeight="1">
      <c r="A44" s="130" t="str">
        <f>'２日目 '!P22</f>
        <v>え４</v>
      </c>
      <c r="B44" s="94"/>
      <c r="C44" s="86" t="s">
        <v>37</v>
      </c>
      <c r="D44" s="92"/>
      <c r="E44" s="94"/>
      <c r="F44" s="86" t="s">
        <v>37</v>
      </c>
      <c r="G44" s="92"/>
      <c r="H44" s="94"/>
      <c r="I44" s="86" t="s">
        <v>37</v>
      </c>
      <c r="J44" s="92"/>
      <c r="K44" s="132"/>
      <c r="L44" s="133"/>
      <c r="M44" s="133"/>
      <c r="N44" s="136">
        <f>COUNTIF($B45:$M45,"○")</f>
        <v>0</v>
      </c>
      <c r="O44" s="120">
        <f>COUNTIF($B45:$M45,"△")</f>
        <v>0</v>
      </c>
      <c r="P44" s="138">
        <f>COUNTIF($B45:$M45,"●")</f>
        <v>0</v>
      </c>
      <c r="Q44" s="140">
        <f>N44*3+O44*1</f>
        <v>0</v>
      </c>
      <c r="R44" s="118">
        <f>B44+E44+H44</f>
        <v>0</v>
      </c>
      <c r="S44" s="120">
        <f>D44+G44+J44</f>
        <v>0</v>
      </c>
      <c r="T44" s="122">
        <f>R44-S44</f>
        <v>0</v>
      </c>
      <c r="U44" s="124"/>
    </row>
    <row r="45" spans="1:21" ht="17.25" customHeight="1" thickBot="1">
      <c r="A45" s="131"/>
      <c r="B45" s="97"/>
      <c r="C45" s="88"/>
      <c r="D45" s="96"/>
      <c r="E45" s="97"/>
      <c r="F45" s="88"/>
      <c r="G45" s="96"/>
      <c r="H45" s="97"/>
      <c r="I45" s="88"/>
      <c r="J45" s="96"/>
      <c r="K45" s="134"/>
      <c r="L45" s="135"/>
      <c r="M45" s="135"/>
      <c r="N45" s="137"/>
      <c r="O45" s="121"/>
      <c r="P45" s="139"/>
      <c r="Q45" s="141"/>
      <c r="R45" s="119"/>
      <c r="S45" s="121"/>
      <c r="T45" s="123"/>
      <c r="U45" s="125"/>
    </row>
  </sheetData>
  <sheetProtection/>
  <mergeCells count="176">
    <mergeCell ref="R44:R45"/>
    <mergeCell ref="S44:S45"/>
    <mergeCell ref="T44:T45"/>
    <mergeCell ref="U44:U45"/>
    <mergeCell ref="R42:R43"/>
    <mergeCell ref="S42:S43"/>
    <mergeCell ref="T42:T43"/>
    <mergeCell ref="U42:U43"/>
    <mergeCell ref="A44:A45"/>
    <mergeCell ref="K44:M45"/>
    <mergeCell ref="N44:N45"/>
    <mergeCell ref="O44:O45"/>
    <mergeCell ref="P44:P45"/>
    <mergeCell ref="Q44:Q45"/>
    <mergeCell ref="R40:R41"/>
    <mergeCell ref="S40:S41"/>
    <mergeCell ref="T40:T41"/>
    <mergeCell ref="U40:U41"/>
    <mergeCell ref="A42:A43"/>
    <mergeCell ref="H42:J43"/>
    <mergeCell ref="N42:N43"/>
    <mergeCell ref="O42:O43"/>
    <mergeCell ref="P42:P43"/>
    <mergeCell ref="Q42:Q43"/>
    <mergeCell ref="R38:R39"/>
    <mergeCell ref="S38:S39"/>
    <mergeCell ref="T38:T39"/>
    <mergeCell ref="U38:U39"/>
    <mergeCell ref="A40:A41"/>
    <mergeCell ref="E40:G41"/>
    <mergeCell ref="N40:N41"/>
    <mergeCell ref="O40:O41"/>
    <mergeCell ref="P40:P41"/>
    <mergeCell ref="Q40:Q41"/>
    <mergeCell ref="A38:A39"/>
    <mergeCell ref="B38:D39"/>
    <mergeCell ref="N38:N39"/>
    <mergeCell ref="O38:O39"/>
    <mergeCell ref="P38:P39"/>
    <mergeCell ref="Q38:Q39"/>
    <mergeCell ref="R33:R34"/>
    <mergeCell ref="S33:S34"/>
    <mergeCell ref="T33:T34"/>
    <mergeCell ref="U33:U34"/>
    <mergeCell ref="B37:D37"/>
    <mergeCell ref="E37:G37"/>
    <mergeCell ref="H37:J37"/>
    <mergeCell ref="K37:M37"/>
    <mergeCell ref="R31:R32"/>
    <mergeCell ref="S31:S32"/>
    <mergeCell ref="T31:T32"/>
    <mergeCell ref="U31:U32"/>
    <mergeCell ref="A33:A34"/>
    <mergeCell ref="K33:M34"/>
    <mergeCell ref="N33:N34"/>
    <mergeCell ref="O33:O34"/>
    <mergeCell ref="P33:P34"/>
    <mergeCell ref="Q33:Q34"/>
    <mergeCell ref="R29:R30"/>
    <mergeCell ref="S29:S30"/>
    <mergeCell ref="T29:T30"/>
    <mergeCell ref="U29:U30"/>
    <mergeCell ref="A31:A32"/>
    <mergeCell ref="H31:J32"/>
    <mergeCell ref="N31:N32"/>
    <mergeCell ref="O31:O32"/>
    <mergeCell ref="P31:P32"/>
    <mergeCell ref="Q31:Q32"/>
    <mergeCell ref="R27:R28"/>
    <mergeCell ref="S27:S28"/>
    <mergeCell ref="T27:T28"/>
    <mergeCell ref="U27:U28"/>
    <mergeCell ref="A29:A30"/>
    <mergeCell ref="E29:G30"/>
    <mergeCell ref="N29:N30"/>
    <mergeCell ref="O29:O30"/>
    <mergeCell ref="P29:P30"/>
    <mergeCell ref="Q29:Q30"/>
    <mergeCell ref="A27:A28"/>
    <mergeCell ref="B27:D28"/>
    <mergeCell ref="N27:N28"/>
    <mergeCell ref="O27:O28"/>
    <mergeCell ref="P27:P28"/>
    <mergeCell ref="Q27:Q28"/>
    <mergeCell ref="R22:R23"/>
    <mergeCell ref="S22:S23"/>
    <mergeCell ref="T22:T23"/>
    <mergeCell ref="U22:U23"/>
    <mergeCell ref="B26:D26"/>
    <mergeCell ref="E26:G26"/>
    <mergeCell ref="H26:J26"/>
    <mergeCell ref="K26:M26"/>
    <mergeCell ref="R20:R21"/>
    <mergeCell ref="S20:S21"/>
    <mergeCell ref="T20:T21"/>
    <mergeCell ref="U20:U21"/>
    <mergeCell ref="A22:A23"/>
    <mergeCell ref="K22:M23"/>
    <mergeCell ref="N22:N23"/>
    <mergeCell ref="O22:O23"/>
    <mergeCell ref="P22:P23"/>
    <mergeCell ref="Q22:Q23"/>
    <mergeCell ref="R18:R19"/>
    <mergeCell ref="S18:S19"/>
    <mergeCell ref="T18:T19"/>
    <mergeCell ref="U18:U19"/>
    <mergeCell ref="A20:A21"/>
    <mergeCell ref="H20:J21"/>
    <mergeCell ref="N20:N21"/>
    <mergeCell ref="O20:O21"/>
    <mergeCell ref="P20:P21"/>
    <mergeCell ref="Q20:Q21"/>
    <mergeCell ref="R16:R17"/>
    <mergeCell ref="S16:S17"/>
    <mergeCell ref="T16:T17"/>
    <mergeCell ref="U16:U17"/>
    <mergeCell ref="A18:A19"/>
    <mergeCell ref="E18:G19"/>
    <mergeCell ref="N18:N19"/>
    <mergeCell ref="O18:O19"/>
    <mergeCell ref="P18:P19"/>
    <mergeCell ref="Q18:Q19"/>
    <mergeCell ref="A16:A17"/>
    <mergeCell ref="B16:D17"/>
    <mergeCell ref="N16:N17"/>
    <mergeCell ref="O16:O17"/>
    <mergeCell ref="P16:P17"/>
    <mergeCell ref="Q16:Q17"/>
    <mergeCell ref="T11:T12"/>
    <mergeCell ref="U11:U12"/>
    <mergeCell ref="B15:D15"/>
    <mergeCell ref="E15:G15"/>
    <mergeCell ref="H15:J15"/>
    <mergeCell ref="K15:M15"/>
    <mergeCell ref="T9:T10"/>
    <mergeCell ref="U9:U10"/>
    <mergeCell ref="A11:A12"/>
    <mergeCell ref="K11:M12"/>
    <mergeCell ref="N11:N12"/>
    <mergeCell ref="O11:O12"/>
    <mergeCell ref="P11:P12"/>
    <mergeCell ref="Q11:Q12"/>
    <mergeCell ref="R11:R12"/>
    <mergeCell ref="S11:S12"/>
    <mergeCell ref="T7:T8"/>
    <mergeCell ref="U7:U8"/>
    <mergeCell ref="A9:A10"/>
    <mergeCell ref="H9:J10"/>
    <mergeCell ref="N9:N10"/>
    <mergeCell ref="O9:O10"/>
    <mergeCell ref="P9:P10"/>
    <mergeCell ref="Q9:Q10"/>
    <mergeCell ref="R9:R10"/>
    <mergeCell ref="S9:S10"/>
    <mergeCell ref="T5:T6"/>
    <mergeCell ref="U5:U6"/>
    <mergeCell ref="A7:A8"/>
    <mergeCell ref="E7:G8"/>
    <mergeCell ref="N7:N8"/>
    <mergeCell ref="O7:O8"/>
    <mergeCell ref="P7:P8"/>
    <mergeCell ref="Q7:Q8"/>
    <mergeCell ref="R7:R8"/>
    <mergeCell ref="S7:S8"/>
    <mergeCell ref="N5:N6"/>
    <mergeCell ref="O5:O6"/>
    <mergeCell ref="P5:P6"/>
    <mergeCell ref="Q5:Q6"/>
    <mergeCell ref="R5:R6"/>
    <mergeCell ref="S5:S6"/>
    <mergeCell ref="B4:D4"/>
    <mergeCell ref="E4:G4"/>
    <mergeCell ref="H4:J4"/>
    <mergeCell ref="K4:M4"/>
    <mergeCell ref="A5:A6"/>
    <mergeCell ref="B5:D6"/>
  </mergeCells>
  <printOptions/>
  <pageMargins left="0.38" right="0.26" top="0.2" bottom="0.2" header="0.2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Higashi</dc:creator>
  <cp:keywords/>
  <dc:description/>
  <cp:lastModifiedBy>神園祥二</cp:lastModifiedBy>
  <cp:lastPrinted>2015-01-05T13:51:35Z</cp:lastPrinted>
  <dcterms:created xsi:type="dcterms:W3CDTF">2013-11-29T01:41:30Z</dcterms:created>
  <dcterms:modified xsi:type="dcterms:W3CDTF">2015-01-05T13:57:16Z</dcterms:modified>
  <cp:category/>
  <cp:version/>
  <cp:contentType/>
  <cp:contentStatus/>
</cp:coreProperties>
</file>